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drawings/drawing6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7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65521" yWindow="65521" windowWidth="7695" windowHeight="8115" tabRatio="893" firstSheet="17" activeTab="22"/>
  </bookViews>
  <sheets>
    <sheet name="Índex" sheetId="1" r:id="rId1"/>
    <sheet name="01.05.01.01" sheetId="24" r:id="rId2"/>
    <sheet name="01.05.01.02" sheetId="23" r:id="rId3"/>
    <sheet name="01.05.01.03" sheetId="22" r:id="rId4"/>
    <sheet name="01.05.01.04" sheetId="21" r:id="rId5"/>
    <sheet name="01.05.01.05" sheetId="20" r:id="rId6"/>
    <sheet name="01.05.01.06" sheetId="19" r:id="rId7"/>
    <sheet name="01.05.01.07" sheetId="18" r:id="rId8"/>
    <sheet name="01.05.01.08" sheetId="17" r:id="rId9"/>
    <sheet name="01.05.01.09" sheetId="16" r:id="rId10"/>
    <sheet name="01.05.02.01" sheetId="2" r:id="rId11"/>
    <sheet name="01.05.02.02" sheetId="3" r:id="rId12"/>
    <sheet name="01.05.02.03" sheetId="5" r:id="rId13"/>
    <sheet name="01.05.02.04" sheetId="6" r:id="rId14"/>
    <sheet name="01.05.02.05" sheetId="7" r:id="rId15"/>
    <sheet name="01.05.02.06" sheetId="8" r:id="rId16"/>
    <sheet name="01.05.02.07" sheetId="9" r:id="rId17"/>
    <sheet name="01.05.02.08" sheetId="10" r:id="rId18"/>
    <sheet name="01.05.02.09" sheetId="11" r:id="rId19"/>
    <sheet name="01.05.02.10" sheetId="12" r:id="rId20"/>
    <sheet name="01.05.02.11" sheetId="13" r:id="rId21"/>
    <sheet name="01.05.02.12" sheetId="14" r:id="rId22"/>
    <sheet name="01.05.02.13" sheetId="15" r:id="rId23"/>
  </sheets>
  <definedNames/>
  <calcPr calcId="125725"/>
</workbook>
</file>

<file path=xl/sharedStrings.xml><?xml version="1.0" encoding="utf-8"?>
<sst xmlns="http://schemas.openxmlformats.org/spreadsheetml/2006/main" count="787" uniqueCount="291">
  <si>
    <t xml:space="preserve">01.05. </t>
  </si>
  <si>
    <t>Origen de la població</t>
  </si>
  <si>
    <t xml:space="preserve">01. </t>
  </si>
  <si>
    <t>POBLACIÓ</t>
  </si>
  <si>
    <t>01.05.01.</t>
  </si>
  <si>
    <t>Lloc de naixement de la població</t>
  </si>
  <si>
    <t>01.05.02.</t>
  </si>
  <si>
    <t>Nacionalitat</t>
  </si>
  <si>
    <t>01.05.02.01.</t>
  </si>
  <si>
    <t>Nacionalitat i sexe de la població últim any</t>
  </si>
  <si>
    <t>Homes</t>
  </si>
  <si>
    <t>%</t>
  </si>
  <si>
    <t>Dones</t>
  </si>
  <si>
    <t>Total</t>
  </si>
  <si>
    <t>Espanyola</t>
  </si>
  <si>
    <t>Estrangera</t>
  </si>
  <si>
    <t>Evolució de la població estrangera</t>
  </si>
  <si>
    <t>01.05.02.04</t>
  </si>
  <si>
    <t>01.05.02.05</t>
  </si>
  <si>
    <t>Piràmide d'edat de la població estrangera</t>
  </si>
  <si>
    <t>01.05.02.06</t>
  </si>
  <si>
    <t>Població amb nacionalitat estrangera per barri i sexe</t>
  </si>
  <si>
    <t>01.05.02.07</t>
  </si>
  <si>
    <t>Reagrupaments familiars per grup d'edat</t>
  </si>
  <si>
    <t>01.05.02.08</t>
  </si>
  <si>
    <t>Reagrupaments familiars per nacionalitat</t>
  </si>
  <si>
    <t>Piràmide d'edat de la població espanyola</t>
  </si>
  <si>
    <t>01.05.02.09</t>
  </si>
  <si>
    <t>01.05.02.10</t>
  </si>
  <si>
    <t>Estrangers/es nacionalitzats per sexe i edat</t>
  </si>
  <si>
    <t>01.05.02.11</t>
  </si>
  <si>
    <t>Estrangers/es nacionalitzats per barri i grup d'edat</t>
  </si>
  <si>
    <t>01.05.02.12</t>
  </si>
  <si>
    <t>01.05.02.13</t>
  </si>
  <si>
    <t>01.05.02.01</t>
  </si>
  <si>
    <t>01.05.02.02</t>
  </si>
  <si>
    <t>01.05.02.03</t>
  </si>
  <si>
    <t>Any</t>
  </si>
  <si>
    <t>Resta UE</t>
  </si>
  <si>
    <t>Resta Europa</t>
  </si>
  <si>
    <t>Àfrica</t>
  </si>
  <si>
    <t>Amèrica</t>
  </si>
  <si>
    <t>Àsia i Oceania</t>
  </si>
  <si>
    <t>País</t>
  </si>
  <si>
    <t>MARRUECOS</t>
  </si>
  <si>
    <t>RUMANIA</t>
  </si>
  <si>
    <t>CHINA</t>
  </si>
  <si>
    <t>ITALIA</t>
  </si>
  <si>
    <t>PAKISTAN</t>
  </si>
  <si>
    <t>COLOMBIA</t>
  </si>
  <si>
    <t>INDIA</t>
  </si>
  <si>
    <t>ARGENTINA</t>
  </si>
  <si>
    <t>ECUADOR</t>
  </si>
  <si>
    <t>URUGUAY</t>
  </si>
  <si>
    <t>BOLIVIA</t>
  </si>
  <si>
    <t>PERU</t>
  </si>
  <si>
    <t>PORTUGAL</t>
  </si>
  <si>
    <t>CUBA</t>
  </si>
  <si>
    <t>BRASIL</t>
  </si>
  <si>
    <t>FRANCIA</t>
  </si>
  <si>
    <t>VENEZUELA</t>
  </si>
  <si>
    <t>CHILE</t>
  </si>
  <si>
    <t>BULGARIA</t>
  </si>
  <si>
    <t>HONDURAS</t>
  </si>
  <si>
    <t>ALEMANIA</t>
  </si>
  <si>
    <t>UCRANIA</t>
  </si>
  <si>
    <t>PARAGUAY</t>
  </si>
  <si>
    <t>RUSIA</t>
  </si>
  <si>
    <t>Edat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</si>
  <si>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</si>
  <si>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</si>
  <si>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</si>
  <si>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</si>
  <si>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</si>
  <si>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</si>
  <si>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</si>
  <si>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</si>
  <si>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</si>
  <si>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</si>
  <si>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</si>
  <si>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</si>
  <si>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</si>
  <si>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</si>
  <si>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</si>
  <si>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</si>
  <si>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</si>
  <si>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</si>
  <si>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</si>
  <si>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 i més</t>
  </si>
  <si>
    <t>95 i+</t>
  </si>
  <si>
    <t>Barri</t>
  </si>
  <si>
    <t>Barri Antic</t>
  </si>
  <si>
    <t>L'Eixample Centre</t>
  </si>
  <si>
    <t>La Montserratina</t>
  </si>
  <si>
    <t>El Ginestar</t>
  </si>
  <si>
    <t>La Torre-Roja-Campreciós</t>
  </si>
  <si>
    <t>Barri de Sales</t>
  </si>
  <si>
    <t>Grup Sant Jordi</t>
  </si>
  <si>
    <t>Can Sellarés</t>
  </si>
  <si>
    <t>El Poblat Roca</t>
  </si>
  <si>
    <t>Can Palmer - Can Batllori</t>
  </si>
  <si>
    <t>El Torrent Ballester</t>
  </si>
  <si>
    <t>Grup edat</t>
  </si>
  <si>
    <t>Bolívia</t>
  </si>
  <si>
    <t>Brasil</t>
  </si>
  <si>
    <t>Canada</t>
  </si>
  <si>
    <t>Colòmbia</t>
  </si>
  <si>
    <t>Cuba</t>
  </si>
  <si>
    <t>Equador</t>
  </si>
  <si>
    <t>Filipinas</t>
  </si>
  <si>
    <t>Ghana</t>
  </si>
  <si>
    <t>Índia</t>
  </si>
  <si>
    <t>Mali</t>
  </si>
  <si>
    <t>Marroc</t>
  </si>
  <si>
    <t>Pakistan</t>
  </si>
  <si>
    <t>Paraguai</t>
  </si>
  <si>
    <t>Perú</t>
  </si>
  <si>
    <t>Ucraina</t>
  </si>
  <si>
    <t>Xile</t>
  </si>
  <si>
    <t>Xina</t>
  </si>
  <si>
    <t>Grup d'edat</t>
  </si>
  <si>
    <t>0-15</t>
  </si>
  <si>
    <t>16-44</t>
  </si>
  <si>
    <t>45-64</t>
  </si>
  <si>
    <t>65i+</t>
  </si>
  <si>
    <t>REPUBLICA DOMINICANA</t>
  </si>
  <si>
    <t>País naixement</t>
  </si>
  <si>
    <t>01.05.01.01</t>
  </si>
  <si>
    <t>Població per província de naixement</t>
  </si>
  <si>
    <t>Comunitat Autònoma de naixement per sexe</t>
  </si>
  <si>
    <t>Població per Comunitat Autònoma de naixement i grups d'edat</t>
  </si>
  <si>
    <t>Població per Comunitat Autònoma de naixement i Barri</t>
  </si>
  <si>
    <t>Rànquing 25 països de naixement de la població nascuda a l'estranger i sexe</t>
  </si>
  <si>
    <t>Piràmide d'edat de la població nascuda a Espanya</t>
  </si>
  <si>
    <t>Piràmide d'edat de la població nascuda a l'estranger</t>
  </si>
  <si>
    <t>01.05.01.02</t>
  </si>
  <si>
    <t>01.05.01.03</t>
  </si>
  <si>
    <t>01.05.01.04</t>
  </si>
  <si>
    <t>01.05.01.05</t>
  </si>
  <si>
    <t>01.05.01.06</t>
  </si>
  <si>
    <t>01.05.01.07</t>
  </si>
  <si>
    <t>01.05.01.08</t>
  </si>
  <si>
    <t>Població per lloc de naixement últim any</t>
  </si>
  <si>
    <t>01.05.01.09</t>
  </si>
  <si>
    <t>Població per lloc de naixement. Últim any</t>
  </si>
  <si>
    <t>Lloc naixement</t>
  </si>
  <si>
    <t>Espanya</t>
  </si>
  <si>
    <t>Estranger</t>
  </si>
  <si>
    <t>Província</t>
  </si>
  <si>
    <t>A CORUÑA</t>
  </si>
  <si>
    <t>ALACANT</t>
  </si>
  <si>
    <t>ALAVA</t>
  </si>
  <si>
    <t>ALBACETE</t>
  </si>
  <si>
    <t>ALMERIA</t>
  </si>
  <si>
    <t>ASTURIAS</t>
  </si>
  <si>
    <t>AVILA</t>
  </si>
  <si>
    <t>BADAJOZ</t>
  </si>
  <si>
    <t>BARCELONA</t>
  </si>
  <si>
    <t>BURGOS</t>
  </si>
  <si>
    <t>CACERES</t>
  </si>
  <si>
    <t>CADIZ</t>
  </si>
  <si>
    <t>CANTABRIA</t>
  </si>
  <si>
    <t>CASTELLO DE LA PL</t>
  </si>
  <si>
    <t>CEUTA</t>
  </si>
  <si>
    <t>CIUDAD REAL</t>
  </si>
  <si>
    <t>CORDOBA</t>
  </si>
  <si>
    <t>CUENCA</t>
  </si>
  <si>
    <t>GIRONA</t>
  </si>
  <si>
    <t>GRANADA</t>
  </si>
  <si>
    <t>GUADALAJARA</t>
  </si>
  <si>
    <t>GUIPUZCOA</t>
  </si>
  <si>
    <t>HUELVA</t>
  </si>
  <si>
    <t>HUESCA</t>
  </si>
  <si>
    <t>ILLES BALEARS</t>
  </si>
  <si>
    <t>JAEN</t>
  </si>
  <si>
    <t>LA RIOJA</t>
  </si>
  <si>
    <t>LAS PALMAS</t>
  </si>
  <si>
    <t>LEON</t>
  </si>
  <si>
    <t>LLEIDA</t>
  </si>
  <si>
    <t>LUGO</t>
  </si>
  <si>
    <t>MADRID</t>
  </si>
  <si>
    <t>MALAGA</t>
  </si>
  <si>
    <t>MELILLA</t>
  </si>
  <si>
    <t>MURCIA</t>
  </si>
  <si>
    <t>NAVARRA</t>
  </si>
  <si>
    <t>OURENSE</t>
  </si>
  <si>
    <t>PALENCIA</t>
  </si>
  <si>
    <t>PONTEVEDRA</t>
  </si>
  <si>
    <t>S C TENERIFE</t>
  </si>
  <si>
    <t>SALAMANCA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</si>
  <si>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</si>
  <si>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</si>
  <si>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</si>
  <si>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</si>
  <si>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</si>
  <si>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</si>
  <si>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</si>
  <si>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</si>
  <si>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VIZCAYA</t>
  </si>
  <si>
    <t>ZAMORA</t>
  </si>
  <si>
    <t>ZARAGOZA</t>
  </si>
  <si>
    <t>ESTRANGER</t>
  </si>
  <si>
    <t>CCAA de naixement</t>
  </si>
  <si>
    <t xml:space="preserve">% </t>
  </si>
  <si>
    <t>Andalusia</t>
  </si>
  <si>
    <t>Aragó</t>
  </si>
  <si>
    <t>Astúries</t>
  </si>
  <si>
    <t>Balears</t>
  </si>
  <si>
    <t>Canàries</t>
  </si>
  <si>
    <t>Cantàbria</t>
  </si>
  <si>
    <t>Castella i Lleó</t>
  </si>
  <si>
    <t>Catalunya</t>
  </si>
  <si>
    <t>Ceuta</t>
  </si>
  <si>
    <t>Extremadura</t>
  </si>
  <si>
    <t>Galícia</t>
  </si>
  <si>
    <t>La Rioja</t>
  </si>
  <si>
    <t>Madrid</t>
  </si>
  <si>
    <t>Múrcia</t>
  </si>
  <si>
    <t>Navarra</t>
  </si>
  <si>
    <t>País Basc</t>
  </si>
  <si>
    <t>País Valencià</t>
  </si>
  <si>
    <t>Melilla</t>
  </si>
  <si>
    <t>CCAA naixement</t>
  </si>
  <si>
    <t>0-14</t>
  </si>
  <si>
    <t>15-29</t>
  </si>
  <si>
    <t>30-44</t>
  </si>
  <si>
    <t>45-59</t>
  </si>
  <si>
    <t>60-74</t>
  </si>
  <si>
    <t>75-89</t>
  </si>
  <si>
    <t>90 i+</t>
  </si>
  <si>
    <t>CCAA Naixement</t>
  </si>
  <si>
    <t>El Mas Ratés</t>
  </si>
  <si>
    <t>Població per continent de naixement i sexe</t>
  </si>
  <si>
    <t>Continent naixement</t>
  </si>
  <si>
    <t>Europa Comunitària</t>
  </si>
  <si>
    <t>Àsia</t>
  </si>
  <si>
    <t>Oceania</t>
  </si>
  <si>
    <t>Senegal</t>
  </si>
  <si>
    <t>Rep. Dominicana</t>
  </si>
  <si>
    <t>65 i+</t>
  </si>
  <si>
    <t>Població de nacionalitat estrangera per continent</t>
  </si>
  <si>
    <t>Població estrangera</t>
  </si>
  <si>
    <t>Població total</t>
  </si>
  <si>
    <t>01.05.02.11. Estrangers/es nacionalitzats per barri i grup d'edat</t>
  </si>
  <si>
    <t>Índex</t>
  </si>
  <si>
    <t>01.05.02.07. Població amb nacionalitat estrangera per barri i sexe</t>
  </si>
  <si>
    <t>Font: Ajuntament de Viladecans, a partir de les dades de la Delegació del Govern a Catalunya</t>
  </si>
  <si>
    <t>01.05.02. Nacionalitat</t>
  </si>
  <si>
    <t>01.05.01.02. Població per província de naixement</t>
  </si>
  <si>
    <t>Can Palmer- Can Batllori</t>
  </si>
  <si>
    <t>L'Alba-Rosa- Can Guardiola</t>
  </si>
  <si>
    <t>01.05.01.05. Població per Comunitat Autònoma de naixement i Barri</t>
  </si>
  <si>
    <t>La Montserra-tina</t>
  </si>
  <si>
    <t>01.05.01.06. Població per continent de naixement i sexe</t>
  </si>
  <si>
    <t>01.05.01.07. Rànquing 25 països de naixement de la població nascuda a l'estranger i sexe</t>
  </si>
  <si>
    <t xml:space="preserve">Font: Ajuntament de Viladecans, a partir de les dades de l' IDESCAT </t>
  </si>
  <si>
    <t>01.05.02.02.Evolució de la població estrangera</t>
  </si>
  <si>
    <t>01.05.02.03. Població de nacionalitat estrangera per continent</t>
  </si>
  <si>
    <t>Font: Ajuntament de Viladecans, a partir de les dades de l'Idescat, Xifres Oficials de Població</t>
  </si>
  <si>
    <t>01.05.02.06. Piràmide d'edat de la població estrangera</t>
  </si>
  <si>
    <t>01.05.02.08. Reagrupaments familiars per grup d'edat</t>
  </si>
  <si>
    <t>60 i+</t>
  </si>
  <si>
    <t>01.05.02.09. Reagrupaments familiars per nacionalitat</t>
  </si>
  <si>
    <t>Estrangers/es nacionalitzats per país de nacionalitat anterior i grup d'edat</t>
  </si>
  <si>
    <t>Estrangers/es nacionalitzats per país de nacionalitat anterior i sexe</t>
  </si>
  <si>
    <t>01.05.02.12. Estrangers/es nacionalitzats per país de nacionalitat anterior i sexe</t>
  </si>
  <si>
    <t>01.05.02.13. Estrangers/es nacionalitzats per país de nacionalitat anterior i grup d'edat</t>
  </si>
  <si>
    <t>Castella i la Manxa</t>
  </si>
  <si>
    <t>0-5</t>
  </si>
  <si>
    <t>REINO UNIDO</t>
  </si>
  <si>
    <t>Vietnam</t>
  </si>
  <si>
    <t>i Padró Municipal d'habitants, dades a 1 de gener de 2019</t>
  </si>
  <si>
    <t>Font: Ajuntament de Viladecans. Padró Municipal d'Habitants, dades provisionals a 1 de gener de 2019</t>
  </si>
  <si>
    <t>País valencià</t>
  </si>
  <si>
    <t>Font: Ajuntament de Viladecans. Padró Municipal d'Habitants, dades a 1 de gener de 2019</t>
  </si>
  <si>
    <t>Font: Ajuntament de Viladecans. Padró Municipal d'habitants, dades a 1 de gener de 2019</t>
  </si>
  <si>
    <t>2000-2019</t>
  </si>
  <si>
    <t>Padró Municipal d'Habitants, dades provisionals a 1 de gener de 2019</t>
  </si>
  <si>
    <t xml:space="preserve">Font: Ajuntament de Viladecans, </t>
  </si>
  <si>
    <t>01.05.02.04. Rànquing 25 nacionalitats estrangeres per país i sexe</t>
  </si>
  <si>
    <t>Rànquing 25 nacionalitats estrangeres per país i sexe</t>
  </si>
  <si>
    <t>La Torre-roja -Campreciós</t>
  </si>
  <si>
    <t>Can Sellarès</t>
  </si>
  <si>
    <t>L'Alba-Rosa Can Guardiola</t>
  </si>
  <si>
    <t>El Mas Ratès</t>
  </si>
  <si>
    <t>Gambia</t>
  </si>
  <si>
    <t>Rusia</t>
  </si>
  <si>
    <t>L'Alba-Rosa-Can Guardiola</t>
  </si>
  <si>
    <t>Font: Ajuntament de Viladecans. Padró Municipal d'Habitants, moviments de l'any 2018</t>
  </si>
  <si>
    <t>ESPANYA</t>
  </si>
  <si>
    <t>IRAK</t>
  </si>
</sst>
</file>

<file path=xl/styles.xml><?xml version="1.0" encoding="utf-8"?>
<styleSheet xmlns="http://schemas.openxmlformats.org/spreadsheetml/2006/main">
  <numFmts count="7">
    <numFmt numFmtId="164" formatCode="###0"/>
    <numFmt numFmtId="165" formatCode="###0.00%"/>
    <numFmt numFmtId="166" formatCode="####.00%"/>
    <numFmt numFmtId="167" formatCode="0.0"/>
    <numFmt numFmtId="168" formatCode="0.0%"/>
    <numFmt numFmtId="169" formatCode="###0%"/>
    <numFmt numFmtId="170" formatCode="####.0%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i/>
      <sz val="9"/>
      <color theme="1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theme="6" tint="-0.4999699890613556"/>
      <name val="Arial"/>
      <family val="2"/>
    </font>
    <font>
      <i/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9"/>
      <color theme="0"/>
      <name val="Arial"/>
      <family val="2"/>
    </font>
    <font>
      <i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B38A46"/>
      </bottom>
    </border>
    <border>
      <left/>
      <right/>
      <top style="thin">
        <color rgb="FFB38A46"/>
      </top>
      <bottom style="medium">
        <color rgb="FFB38A46"/>
      </bottom>
    </border>
    <border>
      <left/>
      <right/>
      <top/>
      <bottom style="medium">
        <color rgb="FFB38A46"/>
      </bottom>
    </border>
    <border>
      <left style="thin">
        <color rgb="FFB38A46"/>
      </left>
      <right/>
      <top style="thin">
        <color rgb="FFB38A46"/>
      </top>
      <bottom style="medium">
        <color rgb="FFB38A46"/>
      </bottom>
    </border>
    <border>
      <left/>
      <right style="thin">
        <color rgb="FFB38A46"/>
      </right>
      <top style="thin">
        <color rgb="FFB38A46"/>
      </top>
      <bottom style="medium">
        <color rgb="FFB38A46"/>
      </bottom>
    </border>
    <border>
      <left style="thin">
        <color rgb="FFB38A46"/>
      </left>
      <right/>
      <top/>
      <bottom/>
    </border>
    <border>
      <left/>
      <right style="thin">
        <color rgb="FFB38A46"/>
      </right>
      <top/>
      <bottom/>
    </border>
    <border>
      <left style="thin">
        <color rgb="FFB38A46"/>
      </left>
      <right/>
      <top style="medium">
        <color rgb="FFB38A46"/>
      </top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0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20" applyFont="1" applyBorder="1" applyAlignment="1">
      <alignment horizontal="left" vertical="top" wrapText="1"/>
      <protection/>
    </xf>
    <xf numFmtId="164" fontId="7" fillId="0" borderId="0" xfId="20" applyNumberFormat="1" applyFont="1" applyBorder="1" applyAlignment="1">
      <alignment horizontal="center" vertical="top"/>
      <protection/>
    </xf>
    <xf numFmtId="10" fontId="7" fillId="0" borderId="0" xfId="20" applyNumberFormat="1" applyFont="1" applyBorder="1" applyAlignment="1">
      <alignment horizontal="center" vertical="top"/>
      <protection/>
    </xf>
    <xf numFmtId="0" fontId="8" fillId="0" borderId="0" xfId="0" applyFont="1"/>
    <xf numFmtId="0" fontId="11" fillId="0" borderId="0" xfId="0" applyFont="1"/>
    <xf numFmtId="0" fontId="3" fillId="0" borderId="0" xfId="21" applyFont="1">
      <alignment/>
      <protection/>
    </xf>
    <xf numFmtId="0" fontId="0" fillId="0" borderId="0" xfId="21">
      <alignment/>
      <protection/>
    </xf>
    <xf numFmtId="0" fontId="8" fillId="0" borderId="0" xfId="21" applyFont="1">
      <alignment/>
      <protection/>
    </xf>
    <xf numFmtId="0" fontId="9" fillId="0" borderId="0" xfId="0" applyFont="1"/>
    <xf numFmtId="0" fontId="3" fillId="0" borderId="0" xfId="0" applyFont="1" applyAlignment="1">
      <alignment horizontal="left"/>
    </xf>
    <xf numFmtId="0" fontId="3" fillId="0" borderId="0" xfId="21" applyFont="1" applyAlignment="1">
      <alignment horizontal="left"/>
      <protection/>
    </xf>
    <xf numFmtId="0" fontId="8" fillId="0" borderId="0" xfId="21" applyFont="1" applyAlignment="1">
      <alignment horizontal="left"/>
      <protection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7" fillId="0" borderId="0" xfId="21" applyFont="1" applyBorder="1" applyAlignment="1">
      <alignment horizontal="left" vertical="top" wrapText="1"/>
      <protection/>
    </xf>
    <xf numFmtId="164" fontId="7" fillId="0" borderId="0" xfId="22" applyNumberFormat="1" applyFont="1" applyBorder="1" applyAlignment="1">
      <alignment horizontal="right" vertical="center"/>
      <protection/>
    </xf>
    <xf numFmtId="165" fontId="7" fillId="0" borderId="0" xfId="22" applyNumberFormat="1" applyFont="1" applyBorder="1" applyAlignment="1">
      <alignment horizontal="right" vertical="center"/>
      <protection/>
    </xf>
    <xf numFmtId="164" fontId="7" fillId="0" borderId="0" xfId="21" applyNumberFormat="1" applyFont="1" applyBorder="1" applyAlignment="1">
      <alignment horizontal="right" vertical="top"/>
      <protection/>
    </xf>
    <xf numFmtId="10" fontId="7" fillId="0" borderId="0" xfId="21" applyNumberFormat="1" applyFont="1" applyBorder="1" applyAlignment="1">
      <alignment horizontal="right" vertical="top"/>
      <protection/>
    </xf>
    <xf numFmtId="0" fontId="7" fillId="0" borderId="0" xfId="23" applyFont="1" applyBorder="1" applyAlignment="1">
      <alignment horizontal="left" vertical="top" wrapText="1"/>
      <protection/>
    </xf>
    <xf numFmtId="0" fontId="15" fillId="0" borderId="0" xfId="21" applyFont="1" applyFill="1" applyBorder="1" applyAlignment="1">
      <alignment/>
      <protection/>
    </xf>
    <xf numFmtId="0" fontId="0" fillId="0" borderId="0" xfId="21" applyFill="1" applyBorder="1">
      <alignment/>
      <protection/>
    </xf>
    <xf numFmtId="164" fontId="7" fillId="0" borderId="0" xfId="21" applyNumberFormat="1" applyFont="1" applyBorder="1" applyAlignment="1">
      <alignment horizontal="center" vertical="top"/>
      <protection/>
    </xf>
    <xf numFmtId="9" fontId="7" fillId="0" borderId="0" xfId="21" applyNumberFormat="1" applyFont="1" applyBorder="1" applyAlignment="1">
      <alignment horizontal="center" vertical="top"/>
      <protection/>
    </xf>
    <xf numFmtId="10" fontId="7" fillId="0" borderId="0" xfId="21" applyNumberFormat="1" applyFont="1" applyBorder="1" applyAlignment="1">
      <alignment horizontal="center" vertical="top"/>
      <protection/>
    </xf>
    <xf numFmtId="0" fontId="0" fillId="0" borderId="0" xfId="21" applyAlignment="1">
      <alignment horizontal="right"/>
      <protection/>
    </xf>
    <xf numFmtId="0" fontId="0" fillId="0" borderId="0" xfId="21" applyAlignment="1">
      <alignment/>
      <protection/>
    </xf>
    <xf numFmtId="0" fontId="7" fillId="0" borderId="0" xfId="24" applyFont="1" applyBorder="1" applyAlignment="1">
      <alignment horizontal="left" vertical="top" wrapText="1"/>
      <protection/>
    </xf>
    <xf numFmtId="164" fontId="7" fillId="0" borderId="0" xfId="24" applyNumberFormat="1" applyFont="1" applyBorder="1" applyAlignment="1">
      <alignment horizontal="center" vertical="top"/>
      <protection/>
    </xf>
    <xf numFmtId="10" fontId="7" fillId="0" borderId="0" xfId="24" applyNumberFormat="1" applyFont="1" applyBorder="1" applyAlignment="1">
      <alignment horizontal="center" vertical="top"/>
      <protection/>
    </xf>
    <xf numFmtId="0" fontId="12" fillId="0" borderId="0" xfId="21" applyFont="1">
      <alignment/>
      <protection/>
    </xf>
    <xf numFmtId="0" fontId="12" fillId="0" borderId="0" xfId="21" applyFont="1" applyAlignment="1">
      <alignment horizontal="center"/>
      <protection/>
    </xf>
    <xf numFmtId="0" fontId="7" fillId="0" borderId="0" xfId="25" applyFont="1" applyBorder="1" applyAlignment="1">
      <alignment horizontal="left" vertical="top" wrapText="1"/>
      <protection/>
    </xf>
    <xf numFmtId="164" fontId="7" fillId="0" borderId="0" xfId="25" applyNumberFormat="1" applyFont="1" applyBorder="1" applyAlignment="1">
      <alignment horizontal="right" vertical="top"/>
      <protection/>
    </xf>
    <xf numFmtId="10" fontId="7" fillId="0" borderId="0" xfId="25" applyNumberFormat="1" applyFont="1" applyBorder="1" applyAlignment="1">
      <alignment horizontal="right" vertical="top"/>
      <protection/>
    </xf>
    <xf numFmtId="0" fontId="20" fillId="0" borderId="0" xfId="25" applyFont="1" applyBorder="1" applyAlignment="1">
      <alignment horizontal="left" vertical="top" wrapText="1"/>
      <protection/>
    </xf>
    <xf numFmtId="164" fontId="20" fillId="0" borderId="0" xfId="25" applyNumberFormat="1" applyFont="1" applyBorder="1" applyAlignment="1">
      <alignment horizontal="right" vertical="top"/>
      <protection/>
    </xf>
    <xf numFmtId="10" fontId="20" fillId="0" borderId="0" xfId="25" applyNumberFormat="1" applyFont="1" applyBorder="1" applyAlignment="1">
      <alignment horizontal="right" vertical="top"/>
      <protection/>
    </xf>
    <xf numFmtId="0" fontId="7" fillId="0" borderId="0" xfId="26" applyFont="1" applyBorder="1" applyAlignment="1">
      <alignment horizontal="left" vertical="top" wrapText="1"/>
      <protection/>
    </xf>
    <xf numFmtId="164" fontId="7" fillId="0" borderId="0" xfId="26" applyNumberFormat="1" applyFont="1" applyBorder="1" applyAlignment="1">
      <alignment horizontal="right" vertical="top"/>
      <protection/>
    </xf>
    <xf numFmtId="10" fontId="7" fillId="0" borderId="0" xfId="26" applyNumberFormat="1" applyFont="1" applyBorder="1" applyAlignment="1">
      <alignment horizontal="right" vertical="top"/>
      <protection/>
    </xf>
    <xf numFmtId="0" fontId="20" fillId="0" borderId="0" xfId="26" applyFont="1" applyBorder="1" applyAlignment="1">
      <alignment horizontal="left" vertical="top" wrapText="1"/>
      <protection/>
    </xf>
    <xf numFmtId="164" fontId="20" fillId="0" borderId="0" xfId="26" applyNumberFormat="1" applyFont="1" applyBorder="1" applyAlignment="1">
      <alignment horizontal="right" vertical="top"/>
      <protection/>
    </xf>
    <xf numFmtId="10" fontId="20" fillId="0" borderId="0" xfId="26" applyNumberFormat="1" applyFont="1" applyBorder="1" applyAlignment="1">
      <alignment horizontal="right" vertical="top"/>
      <protection/>
    </xf>
    <xf numFmtId="0" fontId="22" fillId="0" borderId="0" xfId="30" applyFont="1" applyFill="1" applyBorder="1" applyAlignment="1">
      <alignment horizontal="left" vertical="top" wrapText="1"/>
      <protection/>
    </xf>
    <xf numFmtId="164" fontId="22" fillId="0" borderId="0" xfId="31" applyNumberFormat="1" applyFont="1" applyFill="1" applyBorder="1" applyAlignment="1">
      <alignment horizontal="right" vertical="center"/>
      <protection/>
    </xf>
    <xf numFmtId="164" fontId="22" fillId="0" borderId="0" xfId="32" applyNumberFormat="1" applyFont="1" applyFill="1" applyBorder="1" applyAlignment="1">
      <alignment horizontal="right" vertical="center"/>
      <protection/>
    </xf>
    <xf numFmtId="0" fontId="22" fillId="0" borderId="0" xfId="33" applyFont="1" applyFill="1" applyBorder="1" applyAlignment="1">
      <alignment horizontal="left" vertical="top" wrapText="1"/>
      <protection/>
    </xf>
    <xf numFmtId="164" fontId="22" fillId="0" borderId="0" xfId="34" applyNumberFormat="1" applyFont="1" applyFill="1" applyBorder="1" applyAlignment="1">
      <alignment horizontal="right" vertical="center"/>
      <protection/>
    </xf>
    <xf numFmtId="164" fontId="22" fillId="0" borderId="0" xfId="35" applyNumberFormat="1" applyFont="1" applyFill="1" applyBorder="1" applyAlignment="1">
      <alignment horizontal="right" vertical="center"/>
      <protection/>
    </xf>
    <xf numFmtId="0" fontId="23" fillId="0" borderId="0" xfId="33" applyFont="1" applyFill="1" applyBorder="1" applyAlignment="1">
      <alignment horizontal="left" vertical="top" wrapText="1"/>
      <protection/>
    </xf>
    <xf numFmtId="164" fontId="23" fillId="0" borderId="0" xfId="34" applyNumberFormat="1" applyFont="1" applyFill="1" applyBorder="1" applyAlignment="1">
      <alignment horizontal="right" vertical="center"/>
      <protection/>
    </xf>
    <xf numFmtId="164" fontId="23" fillId="0" borderId="0" xfId="35" applyNumberFormat="1" applyFont="1" applyFill="1" applyBorder="1" applyAlignment="1">
      <alignment horizontal="right" vertical="center"/>
      <protection/>
    </xf>
    <xf numFmtId="0" fontId="7" fillId="0" borderId="0" xfId="39" applyFont="1" applyBorder="1" applyAlignment="1">
      <alignment horizontal="left" vertical="top" wrapText="1"/>
      <protection/>
    </xf>
    <xf numFmtId="164" fontId="7" fillId="0" borderId="0" xfId="39" applyNumberFormat="1" applyFont="1" applyBorder="1" applyAlignment="1">
      <alignment horizontal="right" vertical="top"/>
      <protection/>
    </xf>
    <xf numFmtId="10" fontId="7" fillId="0" borderId="0" xfId="39" applyNumberFormat="1" applyFont="1" applyBorder="1" applyAlignment="1">
      <alignment horizontal="right" vertical="top"/>
      <protection/>
    </xf>
    <xf numFmtId="0" fontId="20" fillId="0" borderId="0" xfId="39" applyFont="1" applyBorder="1" applyAlignment="1">
      <alignment horizontal="left" vertical="top" wrapText="1"/>
      <protection/>
    </xf>
    <xf numFmtId="164" fontId="20" fillId="0" borderId="0" xfId="39" applyNumberFormat="1" applyFont="1" applyBorder="1" applyAlignment="1">
      <alignment horizontal="right" vertical="top"/>
      <protection/>
    </xf>
    <xf numFmtId="10" fontId="20" fillId="0" borderId="0" xfId="39" applyNumberFormat="1" applyFont="1" applyBorder="1" applyAlignment="1">
      <alignment horizontal="right" vertical="top"/>
      <protection/>
    </xf>
    <xf numFmtId="0" fontId="2" fillId="0" borderId="0" xfId="21" applyFont="1" applyBorder="1">
      <alignment/>
      <protection/>
    </xf>
    <xf numFmtId="0" fontId="10" fillId="0" borderId="0" xfId="21" applyFont="1">
      <alignment/>
      <protection/>
    </xf>
    <xf numFmtId="10" fontId="10" fillId="0" borderId="0" xfId="21" applyNumberFormat="1" applyFont="1">
      <alignment/>
      <protection/>
    </xf>
    <xf numFmtId="0" fontId="24" fillId="0" borderId="0" xfId="21" applyFont="1">
      <alignment/>
      <protection/>
    </xf>
    <xf numFmtId="10" fontId="24" fillId="0" borderId="0" xfId="21" applyNumberFormat="1" applyFont="1">
      <alignment/>
      <protection/>
    </xf>
    <xf numFmtId="0" fontId="2" fillId="0" borderId="0" xfId="21" applyFont="1">
      <alignment/>
      <protection/>
    </xf>
    <xf numFmtId="0" fontId="26" fillId="0" borderId="0" xfId="40" applyFont="1" applyAlignment="1" applyProtection="1">
      <alignment horizontal="right"/>
      <protection/>
    </xf>
    <xf numFmtId="0" fontId="27" fillId="0" borderId="0" xfId="21" applyFont="1">
      <alignment/>
      <protection/>
    </xf>
    <xf numFmtId="0" fontId="7" fillId="0" borderId="0" xfId="41" applyFont="1" applyBorder="1" applyAlignment="1">
      <alignment horizontal="left" vertical="top" wrapText="1"/>
      <protection/>
    </xf>
    <xf numFmtId="164" fontId="7" fillId="0" borderId="0" xfId="41" applyNumberFormat="1" applyFont="1" applyBorder="1" applyAlignment="1">
      <alignment horizontal="right" vertical="top"/>
      <protection/>
    </xf>
    <xf numFmtId="10" fontId="7" fillId="0" borderId="0" xfId="41" applyNumberFormat="1" applyFont="1" applyBorder="1" applyAlignment="1">
      <alignment horizontal="right" vertical="top"/>
      <protection/>
    </xf>
    <xf numFmtId="0" fontId="7" fillId="0" borderId="0" xfId="43" applyFont="1" applyBorder="1" applyAlignment="1">
      <alignment horizontal="left" vertical="top" wrapText="1"/>
      <protection/>
    </xf>
    <xf numFmtId="164" fontId="7" fillId="0" borderId="0" xfId="43" applyNumberFormat="1" applyFont="1" applyBorder="1" applyAlignment="1">
      <alignment horizontal="right" vertical="center"/>
      <protection/>
    </xf>
    <xf numFmtId="165" fontId="7" fillId="0" borderId="0" xfId="43" applyNumberFormat="1" applyFont="1" applyBorder="1" applyAlignment="1">
      <alignment horizontal="right" vertical="center"/>
      <protection/>
    </xf>
    <xf numFmtId="166" fontId="7" fillId="0" borderId="0" xfId="43" applyNumberFormat="1" applyFont="1" applyBorder="1" applyAlignment="1">
      <alignment horizontal="right" vertical="center"/>
      <protection/>
    </xf>
    <xf numFmtId="0" fontId="0" fillId="0" borderId="0" xfId="0" applyBorder="1"/>
    <xf numFmtId="0" fontId="28" fillId="0" borderId="0" xfId="0" applyFont="1"/>
    <xf numFmtId="0" fontId="7" fillId="0" borderId="0" xfId="44" applyFont="1" applyBorder="1" applyAlignment="1">
      <alignment horizontal="left" vertical="top" wrapText="1"/>
      <protection/>
    </xf>
    <xf numFmtId="0" fontId="12" fillId="0" borderId="0" xfId="0" applyFont="1"/>
    <xf numFmtId="0" fontId="10" fillId="0" borderId="0" xfId="0" applyFont="1"/>
    <xf numFmtId="0" fontId="6" fillId="0" borderId="0" xfId="21" applyFont="1" applyBorder="1" applyAlignment="1">
      <alignment horizontal="right" wrapText="1"/>
      <protection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164" fontId="10" fillId="0" borderId="0" xfId="20" applyNumberFormat="1" applyFont="1" applyBorder="1" applyAlignment="1">
      <alignment horizontal="center" vertical="top"/>
      <protection/>
    </xf>
    <xf numFmtId="0" fontId="18" fillId="0" borderId="0" xfId="0" applyFont="1"/>
    <xf numFmtId="0" fontId="25" fillId="0" borderId="0" xfId="40" applyAlignment="1" applyProtection="1">
      <alignment/>
      <protection/>
    </xf>
    <xf numFmtId="0" fontId="8" fillId="0" borderId="0" xfId="40" applyFont="1" applyAlignment="1" applyProtection="1">
      <alignment/>
      <protection/>
    </xf>
    <xf numFmtId="0" fontId="0" fillId="0" borderId="0" xfId="0" applyAlignment="1">
      <alignment vertical="top"/>
    </xf>
    <xf numFmtId="0" fontId="0" fillId="0" borderId="0" xfId="21" applyAlignment="1">
      <alignment horizontal="center"/>
      <protection/>
    </xf>
    <xf numFmtId="0" fontId="11" fillId="0" borderId="0" xfId="0" applyFont="1" applyAlignment="1">
      <alignment horizontal="left"/>
    </xf>
    <xf numFmtId="0" fontId="10" fillId="0" borderId="0" xfId="21" applyFont="1" applyAlignment="1">
      <alignment horizontal="center"/>
      <protection/>
    </xf>
    <xf numFmtId="10" fontId="10" fillId="0" borderId="0" xfId="21" applyNumberFormat="1" applyFont="1" applyAlignment="1">
      <alignment horizontal="center"/>
      <protection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21" applyFont="1" applyFill="1" applyAlignment="1">
      <alignment horizontal="center"/>
      <protection/>
    </xf>
    <xf numFmtId="0" fontId="3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10" fontId="1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28" fillId="0" borderId="0" xfId="21" applyFont="1" applyAlignment="1">
      <alignment horizontal="center"/>
      <protection/>
    </xf>
    <xf numFmtId="164" fontId="29" fillId="0" borderId="0" xfId="20" applyNumberFormat="1" applyFont="1" applyBorder="1" applyAlignment="1">
      <alignment horizontal="center" vertical="top"/>
      <protection/>
    </xf>
    <xf numFmtId="0" fontId="28" fillId="0" borderId="0" xfId="21" applyFont="1" applyFill="1" applyAlignment="1">
      <alignment horizontal="center"/>
      <protection/>
    </xf>
    <xf numFmtId="0" fontId="11" fillId="0" borderId="0" xfId="0" applyFont="1" applyBorder="1" applyAlignment="1">
      <alignment horizontal="left"/>
    </xf>
    <xf numFmtId="0" fontId="8" fillId="0" borderId="0" xfId="21" applyFont="1" applyAlignment="1">
      <alignment horizontal="center"/>
      <protection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0" fontId="8" fillId="0" borderId="0" xfId="0" applyNumberFormat="1" applyFont="1" applyAlignment="1">
      <alignment horizontal="center"/>
    </xf>
    <xf numFmtId="164" fontId="7" fillId="0" borderId="0" xfId="44" applyNumberFormat="1" applyFont="1" applyBorder="1" applyAlignment="1">
      <alignment horizontal="center" vertical="center"/>
      <protection/>
    </xf>
    <xf numFmtId="165" fontId="7" fillId="0" borderId="0" xfId="44" applyNumberFormat="1" applyFont="1" applyBorder="1" applyAlignment="1">
      <alignment horizontal="center" vertical="center"/>
      <protection/>
    </xf>
    <xf numFmtId="166" fontId="7" fillId="0" borderId="0" xfId="44" applyNumberFormat="1" applyFont="1" applyBorder="1" applyAlignment="1">
      <alignment horizontal="center" vertical="center"/>
      <protection/>
    </xf>
    <xf numFmtId="10" fontId="7" fillId="0" borderId="0" xfId="23" applyNumberFormat="1" applyFont="1" applyBorder="1" applyAlignment="1">
      <alignment horizontal="center" vertical="top"/>
      <protection/>
    </xf>
    <xf numFmtId="164" fontId="7" fillId="0" borderId="0" xfId="23" applyNumberFormat="1" applyFont="1" applyBorder="1" applyAlignment="1">
      <alignment horizontal="center" vertical="top"/>
      <protection/>
    </xf>
    <xf numFmtId="0" fontId="0" fillId="0" borderId="0" xfId="0" applyFont="1"/>
    <xf numFmtId="0" fontId="16" fillId="0" borderId="0" xfId="21" applyFont="1" applyFill="1" applyBorder="1" applyAlignment="1">
      <alignment horizontal="left"/>
      <protection/>
    </xf>
    <xf numFmtId="10" fontId="17" fillId="0" borderId="0" xfId="21" applyNumberFormat="1" applyFont="1" applyFill="1" applyBorder="1" applyAlignment="1">
      <alignment horizontal="left"/>
      <protection/>
    </xf>
    <xf numFmtId="164" fontId="7" fillId="0" borderId="0" xfId="0" applyNumberFormat="1" applyFont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0" fontId="30" fillId="0" borderId="0" xfId="0" applyFont="1"/>
    <xf numFmtId="0" fontId="0" fillId="0" borderId="1" xfId="0" applyBorder="1"/>
    <xf numFmtId="0" fontId="16" fillId="0" borderId="2" xfId="24" applyFont="1" applyBorder="1" applyAlignment="1">
      <alignment horizontal="left" vertical="center"/>
      <protection/>
    </xf>
    <xf numFmtId="0" fontId="6" fillId="0" borderId="2" xfId="24" applyFont="1" applyBorder="1" applyAlignment="1">
      <alignment horizontal="left" vertical="top" wrapText="1"/>
      <protection/>
    </xf>
    <xf numFmtId="164" fontId="6" fillId="0" borderId="2" xfId="24" applyNumberFormat="1" applyFont="1" applyBorder="1" applyAlignment="1">
      <alignment horizontal="center" vertical="top"/>
      <protection/>
    </xf>
    <xf numFmtId="10" fontId="6" fillId="0" borderId="2" xfId="24" applyNumberFormat="1" applyFont="1" applyBorder="1" applyAlignment="1">
      <alignment horizontal="center" vertical="top"/>
      <protection/>
    </xf>
    <xf numFmtId="9" fontId="6" fillId="0" borderId="2" xfId="24" applyNumberFormat="1" applyFont="1" applyBorder="1" applyAlignment="1">
      <alignment horizontal="center" vertical="top"/>
      <protection/>
    </xf>
    <xf numFmtId="0" fontId="5" fillId="0" borderId="2" xfId="25" applyFont="1" applyBorder="1" applyAlignment="1">
      <alignment horizontal="left" vertical="center"/>
      <protection/>
    </xf>
    <xf numFmtId="0" fontId="6" fillId="0" borderId="2" xfId="25" applyFont="1" applyBorder="1" applyAlignment="1">
      <alignment horizontal="right" wrapText="1"/>
      <protection/>
    </xf>
    <xf numFmtId="0" fontId="6" fillId="0" borderId="2" xfId="25" applyFont="1" applyBorder="1" applyAlignment="1">
      <alignment horizontal="left" vertical="top" wrapText="1"/>
      <protection/>
    </xf>
    <xf numFmtId="164" fontId="6" fillId="0" borderId="2" xfId="25" applyNumberFormat="1" applyFont="1" applyBorder="1" applyAlignment="1">
      <alignment horizontal="right" vertical="top"/>
      <protection/>
    </xf>
    <xf numFmtId="10" fontId="6" fillId="0" borderId="2" xfId="25" applyNumberFormat="1" applyFont="1" applyBorder="1" applyAlignment="1">
      <alignment horizontal="right" vertical="top"/>
      <protection/>
    </xf>
    <xf numFmtId="9" fontId="6" fillId="0" borderId="2" xfId="25" applyNumberFormat="1" applyFont="1" applyBorder="1" applyAlignment="1">
      <alignment horizontal="right" vertical="top"/>
      <protection/>
    </xf>
    <xf numFmtId="0" fontId="16" fillId="0" borderId="2" xfId="26" applyFont="1" applyBorder="1" applyAlignment="1">
      <alignment horizontal="left" vertical="center"/>
      <protection/>
    </xf>
    <xf numFmtId="0" fontId="6" fillId="0" borderId="2" xfId="26" applyFont="1" applyBorder="1" applyAlignment="1">
      <alignment horizontal="right" wrapText="1"/>
      <protection/>
    </xf>
    <xf numFmtId="0" fontId="6" fillId="0" borderId="2" xfId="26" applyFont="1" applyBorder="1" applyAlignment="1">
      <alignment horizontal="left" vertical="top" wrapText="1"/>
      <protection/>
    </xf>
    <xf numFmtId="164" fontId="6" fillId="0" borderId="2" xfId="26" applyNumberFormat="1" applyFont="1" applyBorder="1" applyAlignment="1">
      <alignment horizontal="right" vertical="top"/>
      <protection/>
    </xf>
    <xf numFmtId="10" fontId="6" fillId="0" borderId="2" xfId="26" applyNumberFormat="1" applyFont="1" applyBorder="1" applyAlignment="1">
      <alignment horizontal="right" vertical="top"/>
      <protection/>
    </xf>
    <xf numFmtId="9" fontId="6" fillId="0" borderId="2" xfId="26" applyNumberFormat="1" applyFont="1" applyBorder="1" applyAlignment="1">
      <alignment horizontal="right" vertical="top"/>
      <protection/>
    </xf>
    <xf numFmtId="0" fontId="21" fillId="0" borderId="2" xfId="27" applyFont="1" applyFill="1" applyBorder="1" applyAlignment="1">
      <alignment horizontal="left" wrapText="1"/>
      <protection/>
    </xf>
    <xf numFmtId="0" fontId="21" fillId="0" borderId="2" xfId="28" applyFont="1" applyFill="1" applyBorder="1" applyAlignment="1">
      <alignment horizontal="right" wrapText="1"/>
      <protection/>
    </xf>
    <xf numFmtId="0" fontId="21" fillId="0" borderId="2" xfId="29" applyFont="1" applyFill="1" applyBorder="1" applyAlignment="1">
      <alignment horizontal="right" wrapText="1"/>
      <protection/>
    </xf>
    <xf numFmtId="0" fontId="21" fillId="0" borderId="2" xfId="36" applyFont="1" applyFill="1" applyBorder="1" applyAlignment="1">
      <alignment horizontal="left" vertical="top" wrapText="1"/>
      <protection/>
    </xf>
    <xf numFmtId="164" fontId="21" fillId="0" borderId="2" xfId="37" applyNumberFormat="1" applyFont="1" applyFill="1" applyBorder="1" applyAlignment="1">
      <alignment horizontal="right" vertical="center"/>
      <protection/>
    </xf>
    <xf numFmtId="164" fontId="21" fillId="0" borderId="2" xfId="38" applyNumberFormat="1" applyFont="1" applyFill="1" applyBorder="1" applyAlignment="1">
      <alignment horizontal="right" vertical="center"/>
      <protection/>
    </xf>
    <xf numFmtId="0" fontId="5" fillId="0" borderId="2" xfId="39" applyFont="1" applyBorder="1" applyAlignment="1">
      <alignment horizontal="left" vertical="center"/>
      <protection/>
    </xf>
    <xf numFmtId="0" fontId="6" fillId="0" borderId="2" xfId="39" applyFont="1" applyBorder="1" applyAlignment="1">
      <alignment horizontal="right" wrapText="1"/>
      <protection/>
    </xf>
    <xf numFmtId="0" fontId="6" fillId="0" borderId="2" xfId="39" applyFont="1" applyBorder="1" applyAlignment="1">
      <alignment horizontal="left" vertical="top" wrapText="1"/>
      <protection/>
    </xf>
    <xf numFmtId="164" fontId="6" fillId="0" borderId="2" xfId="39" applyNumberFormat="1" applyFont="1" applyBorder="1" applyAlignment="1">
      <alignment horizontal="right" vertical="top"/>
      <protection/>
    </xf>
    <xf numFmtId="10" fontId="6" fillId="0" borderId="2" xfId="39" applyNumberFormat="1" applyFont="1" applyBorder="1" applyAlignment="1">
      <alignment horizontal="right" vertical="top"/>
      <protection/>
    </xf>
    <xf numFmtId="0" fontId="18" fillId="0" borderId="2" xfId="21" applyFont="1" applyBorder="1" applyAlignment="1">
      <alignment horizontal="right" wrapText="1"/>
      <protection/>
    </xf>
    <xf numFmtId="0" fontId="18" fillId="0" borderId="2" xfId="21" applyFont="1" applyBorder="1" applyAlignment="1">
      <alignment horizontal="right"/>
      <protection/>
    </xf>
    <xf numFmtId="0" fontId="18" fillId="0" borderId="2" xfId="21" applyFont="1" applyBorder="1" applyAlignment="1">
      <alignment wrapText="1"/>
      <protection/>
    </xf>
    <xf numFmtId="0" fontId="18" fillId="0" borderId="2" xfId="21" applyFont="1" applyBorder="1">
      <alignment/>
      <protection/>
    </xf>
    <xf numFmtId="10" fontId="18" fillId="0" borderId="2" xfId="21" applyNumberFormat="1" applyFont="1" applyBorder="1">
      <alignment/>
      <protection/>
    </xf>
    <xf numFmtId="9" fontId="6" fillId="0" borderId="2" xfId="39" applyNumberFormat="1" applyFont="1" applyBorder="1" applyAlignment="1">
      <alignment horizontal="right" vertical="top"/>
      <protection/>
    </xf>
    <xf numFmtId="0" fontId="5" fillId="0" borderId="2" xfId="41" applyFont="1" applyBorder="1" applyAlignment="1">
      <alignment horizontal="left" vertical="center" wrapText="1"/>
      <protection/>
    </xf>
    <xf numFmtId="0" fontId="6" fillId="0" borderId="2" xfId="41" applyFont="1" applyBorder="1" applyAlignment="1">
      <alignment horizontal="right" wrapText="1"/>
      <protection/>
    </xf>
    <xf numFmtId="0" fontId="6" fillId="0" borderId="2" xfId="41" applyFont="1" applyBorder="1" applyAlignment="1">
      <alignment horizontal="left" vertical="top" wrapText="1"/>
      <protection/>
    </xf>
    <xf numFmtId="164" fontId="6" fillId="0" borderId="2" xfId="41" applyNumberFormat="1" applyFont="1" applyBorder="1" applyAlignment="1">
      <alignment horizontal="right" vertical="top"/>
      <protection/>
    </xf>
    <xf numFmtId="10" fontId="6" fillId="0" borderId="2" xfId="41" applyNumberFormat="1" applyFont="1" applyBorder="1" applyAlignment="1">
      <alignment horizontal="right" vertical="top"/>
      <protection/>
    </xf>
    <xf numFmtId="9" fontId="6" fillId="0" borderId="2" xfId="41" applyNumberFormat="1" applyFont="1" applyBorder="1" applyAlignment="1">
      <alignment horizontal="right" vertical="top"/>
      <protection/>
    </xf>
    <xf numFmtId="0" fontId="5" fillId="0" borderId="2" xfId="42" applyFont="1" applyBorder="1" applyAlignment="1">
      <alignment horizontal="left" vertical="center"/>
      <protection/>
    </xf>
    <xf numFmtId="0" fontId="6" fillId="0" borderId="2" xfId="42" applyFont="1" applyBorder="1" applyAlignment="1">
      <alignment horizontal="right" wrapText="1"/>
      <protection/>
    </xf>
    <xf numFmtId="0" fontId="7" fillId="0" borderId="3" xfId="43" applyFont="1" applyBorder="1" applyAlignment="1">
      <alignment horizontal="left" vertical="top" wrapText="1"/>
      <protection/>
    </xf>
    <xf numFmtId="164" fontId="7" fillId="0" borderId="3" xfId="43" applyNumberFormat="1" applyFont="1" applyBorder="1" applyAlignment="1">
      <alignment horizontal="right" vertical="center"/>
      <protection/>
    </xf>
    <xf numFmtId="0" fontId="18" fillId="0" borderId="2" xfId="21" applyFont="1" applyBorder="1" applyAlignment="1">
      <alignment horizontal="left" vertical="center"/>
      <protection/>
    </xf>
    <xf numFmtId="0" fontId="6" fillId="0" borderId="2" xfId="21" applyFont="1" applyBorder="1" applyAlignment="1">
      <alignment horizontal="center" wrapText="1"/>
      <protection/>
    </xf>
    <xf numFmtId="0" fontId="18" fillId="0" borderId="2" xfId="21" applyFont="1" applyBorder="1" applyAlignment="1">
      <alignment horizontal="center"/>
      <protection/>
    </xf>
    <xf numFmtId="9" fontId="10" fillId="0" borderId="2" xfId="21" applyNumberFormat="1" applyFont="1" applyBorder="1" applyAlignment="1">
      <alignment horizontal="center"/>
      <protection/>
    </xf>
    <xf numFmtId="0" fontId="9" fillId="0" borderId="2" xfId="21" applyFont="1" applyBorder="1" applyAlignment="1">
      <alignment horizontal="left" vertical="center"/>
      <protection/>
    </xf>
    <xf numFmtId="0" fontId="6" fillId="0" borderId="2" xfId="21" applyFont="1" applyBorder="1" applyAlignment="1">
      <alignment horizontal="right" wrapText="1"/>
      <protection/>
    </xf>
    <xf numFmtId="0" fontId="6" fillId="0" borderId="2" xfId="21" applyFont="1" applyBorder="1" applyAlignment="1">
      <alignment horizontal="left" vertical="top" wrapText="1"/>
      <protection/>
    </xf>
    <xf numFmtId="164" fontId="6" fillId="0" borderId="2" xfId="21" applyNumberFormat="1" applyFont="1" applyBorder="1" applyAlignment="1">
      <alignment horizontal="right" vertical="top"/>
      <protection/>
    </xf>
    <xf numFmtId="9" fontId="6" fillId="0" borderId="2" xfId="21" applyNumberFormat="1" applyFont="1" applyBorder="1" applyAlignment="1">
      <alignment horizontal="right" vertical="top"/>
      <protection/>
    </xf>
    <xf numFmtId="0" fontId="5" fillId="0" borderId="2" xfId="20" applyFont="1" applyBorder="1" applyAlignment="1">
      <alignment horizontal="center" vertical="center"/>
      <protection/>
    </xf>
    <xf numFmtId="0" fontId="6" fillId="0" borderId="2" xfId="20" applyFont="1" applyBorder="1" applyAlignment="1">
      <alignment horizontal="center" wrapText="1"/>
      <protection/>
    </xf>
    <xf numFmtId="0" fontId="6" fillId="0" borderId="2" xfId="20" applyFont="1" applyBorder="1" applyAlignment="1">
      <alignment horizontal="left" vertical="top" wrapText="1"/>
      <protection/>
    </xf>
    <xf numFmtId="164" fontId="6" fillId="0" borderId="2" xfId="20" applyNumberFormat="1" applyFont="1" applyBorder="1" applyAlignment="1">
      <alignment horizontal="center" vertical="top"/>
      <protection/>
    </xf>
    <xf numFmtId="9" fontId="6" fillId="0" borderId="2" xfId="20" applyNumberFormat="1" applyFont="1" applyBorder="1" applyAlignment="1">
      <alignment horizontal="center" vertical="top"/>
      <protection/>
    </xf>
    <xf numFmtId="0" fontId="18" fillId="0" borderId="2" xfId="0" applyFont="1" applyBorder="1" applyAlignment="1">
      <alignment horizontal="left"/>
    </xf>
    <xf numFmtId="0" fontId="18" fillId="0" borderId="2" xfId="0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10" fillId="0" borderId="3" xfId="21" applyFont="1" applyBorder="1" applyAlignment="1">
      <alignment horizontal="center"/>
      <protection/>
    </xf>
    <xf numFmtId="10" fontId="10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7" fillId="0" borderId="3" xfId="44" applyFont="1" applyBorder="1" applyAlignment="1">
      <alignment horizontal="left" vertical="top" wrapText="1"/>
      <protection/>
    </xf>
    <xf numFmtId="164" fontId="7" fillId="0" borderId="3" xfId="44" applyNumberFormat="1" applyFont="1" applyBorder="1" applyAlignment="1">
      <alignment horizontal="center" vertical="center"/>
      <protection/>
    </xf>
    <xf numFmtId="164" fontId="6" fillId="0" borderId="2" xfId="22" applyNumberFormat="1" applyFont="1" applyBorder="1" applyAlignment="1">
      <alignment horizontal="right" vertical="center"/>
      <protection/>
    </xf>
    <xf numFmtId="165" fontId="6" fillId="0" borderId="2" xfId="22" applyNumberFormat="1" applyFont="1" applyBorder="1" applyAlignment="1">
      <alignment horizontal="right" vertical="center"/>
      <protection/>
    </xf>
    <xf numFmtId="9" fontId="6" fillId="0" borderId="2" xfId="22" applyNumberFormat="1" applyFont="1" applyBorder="1" applyAlignment="1">
      <alignment horizontal="right" vertical="center"/>
      <protection/>
    </xf>
    <xf numFmtId="10" fontId="6" fillId="0" borderId="2" xfId="21" applyNumberFormat="1" applyFont="1" applyBorder="1" applyAlignment="1">
      <alignment horizontal="right" vertical="top"/>
      <protection/>
    </xf>
    <xf numFmtId="0" fontId="5" fillId="0" borderId="2" xfId="23" applyFont="1" applyBorder="1" applyAlignment="1">
      <alignment horizontal="left" vertical="center"/>
      <protection/>
    </xf>
    <xf numFmtId="0" fontId="6" fillId="0" borderId="2" xfId="23" applyFont="1" applyBorder="1" applyAlignment="1">
      <alignment horizontal="center" wrapText="1"/>
      <protection/>
    </xf>
    <xf numFmtId="0" fontId="6" fillId="0" borderId="2" xfId="23" applyFont="1" applyBorder="1" applyAlignment="1">
      <alignment horizontal="left" vertical="top" wrapText="1"/>
      <protection/>
    </xf>
    <xf numFmtId="164" fontId="6" fillId="0" borderId="2" xfId="23" applyNumberFormat="1" applyFont="1" applyBorder="1" applyAlignment="1">
      <alignment horizontal="center" vertical="top"/>
      <protection/>
    </xf>
    <xf numFmtId="10" fontId="6" fillId="0" borderId="2" xfId="23" applyNumberFormat="1" applyFont="1" applyBorder="1" applyAlignment="1">
      <alignment horizontal="center" vertical="top"/>
      <protection/>
    </xf>
    <xf numFmtId="9" fontId="6" fillId="0" borderId="2" xfId="23" applyNumberFormat="1" applyFont="1" applyBorder="1" applyAlignment="1">
      <alignment horizontal="center" vertical="top"/>
      <protection/>
    </xf>
    <xf numFmtId="9" fontId="17" fillId="0" borderId="0" xfId="21" applyNumberFormat="1" applyFont="1" applyFill="1" applyBorder="1" applyAlignment="1">
      <alignment horizontal="left"/>
      <protection/>
    </xf>
    <xf numFmtId="0" fontId="16" fillId="0" borderId="0" xfId="21" applyFont="1" applyBorder="1" applyAlignment="1">
      <alignment horizontal="left"/>
      <protection/>
    </xf>
    <xf numFmtId="0" fontId="16" fillId="0" borderId="2" xfId="21" applyFont="1" applyFill="1" applyBorder="1" applyAlignment="1">
      <alignment horizontal="left" wrapText="1"/>
      <protection/>
    </xf>
    <xf numFmtId="0" fontId="16" fillId="0" borderId="2" xfId="21" applyFont="1" applyFill="1" applyBorder="1" applyAlignment="1">
      <alignment horizontal="left"/>
      <protection/>
    </xf>
    <xf numFmtId="9" fontId="17" fillId="0" borderId="3" xfId="21" applyNumberFormat="1" applyFont="1" applyFill="1" applyBorder="1" applyAlignment="1">
      <alignment horizontal="left"/>
      <protection/>
    </xf>
    <xf numFmtId="0" fontId="11" fillId="0" borderId="2" xfId="0" applyFont="1" applyBorder="1"/>
    <xf numFmtId="0" fontId="18" fillId="0" borderId="2" xfId="0" applyFont="1" applyBorder="1"/>
    <xf numFmtId="0" fontId="11" fillId="0" borderId="2" xfId="21" applyFont="1" applyBorder="1" applyAlignment="1">
      <alignment horizontal="left" vertical="center"/>
      <protection/>
    </xf>
    <xf numFmtId="0" fontId="19" fillId="0" borderId="2" xfId="21" applyFont="1" applyBorder="1" applyAlignment="1">
      <alignment horizontal="right" wrapText="1"/>
      <protection/>
    </xf>
    <xf numFmtId="164" fontId="6" fillId="0" borderId="2" xfId="21" applyNumberFormat="1" applyFont="1" applyBorder="1" applyAlignment="1">
      <alignment horizontal="center" vertical="top"/>
      <protection/>
    </xf>
    <xf numFmtId="10" fontId="6" fillId="0" borderId="2" xfId="21" applyNumberFormat="1" applyFont="1" applyBorder="1" applyAlignment="1">
      <alignment horizontal="center" vertical="top"/>
      <protection/>
    </xf>
    <xf numFmtId="9" fontId="6" fillId="0" borderId="2" xfId="21" applyNumberFormat="1" applyFont="1" applyBorder="1" applyAlignment="1">
      <alignment horizontal="center" vertical="top"/>
      <protection/>
    </xf>
    <xf numFmtId="0" fontId="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left" vertical="top" wrapText="1"/>
    </xf>
    <xf numFmtId="164" fontId="6" fillId="0" borderId="2" xfId="0" applyNumberFormat="1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166" fontId="6" fillId="0" borderId="2" xfId="0" applyNumberFormat="1" applyFont="1" applyBorder="1" applyAlignment="1">
      <alignment horizontal="center" vertical="center"/>
    </xf>
    <xf numFmtId="0" fontId="17" fillId="0" borderId="0" xfId="24" applyFont="1" applyBorder="1" applyAlignment="1">
      <alignment horizontal="left" vertical="center"/>
      <protection/>
    </xf>
    <xf numFmtId="0" fontId="7" fillId="0" borderId="0" xfId="24" applyFont="1" applyBorder="1" applyAlignment="1">
      <alignment horizontal="center" wrapText="1"/>
      <protection/>
    </xf>
    <xf numFmtId="10" fontId="7" fillId="0" borderId="0" xfId="24" applyNumberFormat="1" applyFont="1" applyBorder="1" applyAlignment="1">
      <alignment horizontal="center" wrapText="1"/>
      <protection/>
    </xf>
    <xf numFmtId="0" fontId="6" fillId="0" borderId="0" xfId="41" applyFont="1" applyBorder="1" applyAlignment="1">
      <alignment horizontal="left" vertical="top" wrapText="1"/>
      <protection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10" fontId="10" fillId="0" borderId="0" xfId="0" applyNumberFormat="1" applyFont="1" applyBorder="1" applyAlignment="1">
      <alignment horizontal="center"/>
    </xf>
    <xf numFmtId="0" fontId="31" fillId="0" borderId="0" xfId="23" applyFont="1" applyBorder="1" applyAlignment="1">
      <alignment horizontal="left" vertical="center"/>
      <protection/>
    </xf>
    <xf numFmtId="0" fontId="32" fillId="0" borderId="0" xfId="23" applyFont="1" applyBorder="1" applyAlignment="1">
      <alignment horizontal="center" wrapText="1"/>
      <protection/>
    </xf>
    <xf numFmtId="0" fontId="29" fillId="0" borderId="0" xfId="23" applyFont="1" applyBorder="1" applyAlignment="1">
      <alignment horizontal="left" vertical="top" wrapText="1"/>
      <protection/>
    </xf>
    <xf numFmtId="10" fontId="29" fillId="0" borderId="0" xfId="23" applyNumberFormat="1" applyFont="1" applyBorder="1" applyAlignment="1">
      <alignment horizontal="center" vertical="top"/>
      <protection/>
    </xf>
    <xf numFmtId="0" fontId="0" fillId="0" borderId="0" xfId="0" applyFont="1" applyAlignment="1">
      <alignment horizontal="center"/>
    </xf>
    <xf numFmtId="0" fontId="10" fillId="0" borderId="0" xfId="54" applyNumberFormat="1" applyFont="1" applyBorder="1"/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2" fontId="10" fillId="0" borderId="7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29" fillId="0" borderId="0" xfId="21" applyFont="1" applyBorder="1" applyAlignment="1">
      <alignment horizontal="left" vertical="top" wrapText="1"/>
      <protection/>
    </xf>
    <xf numFmtId="164" fontId="29" fillId="0" borderId="0" xfId="21" applyNumberFormat="1" applyFont="1" applyBorder="1" applyAlignment="1">
      <alignment horizontal="right" vertical="top"/>
      <protection/>
    </xf>
    <xf numFmtId="0" fontId="1" fillId="0" borderId="0" xfId="55">
      <alignment/>
      <protection/>
    </xf>
    <xf numFmtId="10" fontId="18" fillId="0" borderId="0" xfId="0" applyNumberFormat="1" applyFont="1" applyBorder="1" applyAlignment="1">
      <alignment horizontal="center"/>
    </xf>
    <xf numFmtId="10" fontId="10" fillId="0" borderId="0" xfId="54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/>
    <xf numFmtId="0" fontId="1" fillId="0" borderId="0" xfId="56">
      <alignment/>
      <protection/>
    </xf>
    <xf numFmtId="0" fontId="1" fillId="0" borderId="0" xfId="57">
      <alignment/>
      <protection/>
    </xf>
    <xf numFmtId="0" fontId="1" fillId="0" borderId="0" xfId="58">
      <alignment/>
      <protection/>
    </xf>
    <xf numFmtId="0" fontId="1" fillId="0" borderId="0" xfId="59">
      <alignment/>
      <protection/>
    </xf>
    <xf numFmtId="0" fontId="1" fillId="0" borderId="0" xfId="60">
      <alignment/>
      <protection/>
    </xf>
    <xf numFmtId="0" fontId="11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10" fontId="8" fillId="0" borderId="0" xfId="0" applyNumberFormat="1" applyFont="1" applyBorder="1" applyAlignment="1">
      <alignment horizontal="center"/>
    </xf>
    <xf numFmtId="0" fontId="1" fillId="0" borderId="0" xfId="61">
      <alignment/>
      <protection/>
    </xf>
    <xf numFmtId="0" fontId="34" fillId="0" borderId="0" xfId="0" applyFont="1" applyAlignment="1">
      <alignment horizontal="left"/>
    </xf>
    <xf numFmtId="0" fontId="0" fillId="0" borderId="0" xfId="54" applyNumberFormat="1" applyFont="1"/>
    <xf numFmtId="0" fontId="8" fillId="0" borderId="6" xfId="0" applyFont="1" applyBorder="1"/>
    <xf numFmtId="0" fontId="0" fillId="0" borderId="6" xfId="54" applyNumberFormat="1" applyFont="1" applyBorder="1"/>
    <xf numFmtId="0" fontId="8" fillId="0" borderId="8" xfId="0" applyFont="1" applyBorder="1"/>
    <xf numFmtId="167" fontId="10" fillId="0" borderId="0" xfId="54" applyNumberFormat="1" applyFont="1" applyBorder="1"/>
    <xf numFmtId="164" fontId="28" fillId="0" borderId="0" xfId="0" applyNumberFormat="1" applyFont="1"/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9" fontId="7" fillId="0" borderId="0" xfId="54" applyFont="1" applyBorder="1" applyAlignment="1">
      <alignment horizontal="center" wrapText="1"/>
    </xf>
    <xf numFmtId="9" fontId="7" fillId="0" borderId="0" xfId="54" applyFont="1" applyBorder="1" applyAlignment="1">
      <alignment horizontal="center" vertical="center"/>
    </xf>
    <xf numFmtId="168" fontId="7" fillId="0" borderId="0" xfId="54" applyNumberFormat="1" applyFont="1" applyBorder="1" applyAlignment="1">
      <alignment horizontal="center" wrapText="1"/>
    </xf>
    <xf numFmtId="168" fontId="7" fillId="0" borderId="0" xfId="54" applyNumberFormat="1" applyFont="1" applyBorder="1" applyAlignment="1">
      <alignment horizontal="center" vertical="center"/>
    </xf>
    <xf numFmtId="169" fontId="6" fillId="0" borderId="2" xfId="0" applyNumberFormat="1" applyFont="1" applyBorder="1" applyAlignment="1">
      <alignment horizontal="center" vertical="center"/>
    </xf>
    <xf numFmtId="170" fontId="7" fillId="0" borderId="0" xfId="0" applyNumberFormat="1" applyFont="1" applyBorder="1" applyAlignment="1">
      <alignment horizontal="center" vertical="center"/>
    </xf>
    <xf numFmtId="10" fontId="7" fillId="0" borderId="0" xfId="54" applyNumberFormat="1" applyFont="1" applyBorder="1" applyAlignment="1">
      <alignment horizontal="center" wrapText="1"/>
    </xf>
    <xf numFmtId="10" fontId="7" fillId="0" borderId="0" xfId="54" applyNumberFormat="1" applyFont="1" applyBorder="1" applyAlignment="1">
      <alignment horizontal="right" vertical="center"/>
    </xf>
    <xf numFmtId="10" fontId="7" fillId="0" borderId="3" xfId="54" applyNumberFormat="1" applyFont="1" applyBorder="1" applyAlignment="1">
      <alignment horizontal="right" vertical="center"/>
    </xf>
    <xf numFmtId="10" fontId="7" fillId="0" borderId="0" xfId="54" applyNumberFormat="1" applyFont="1" applyBorder="1" applyAlignment="1">
      <alignment horizontal="center" vertical="center"/>
    </xf>
    <xf numFmtId="10" fontId="7" fillId="0" borderId="3" xfId="54" applyNumberFormat="1" applyFont="1" applyBorder="1" applyAlignment="1">
      <alignment horizontal="center" vertical="center"/>
    </xf>
    <xf numFmtId="0" fontId="6" fillId="0" borderId="2" xfId="24" applyFont="1" applyBorder="1" applyAlignment="1">
      <alignment horizontal="center" wrapText="1"/>
      <protection/>
    </xf>
    <xf numFmtId="0" fontId="14" fillId="0" borderId="0" xfId="25" applyFont="1" applyFill="1" applyBorder="1" applyAlignment="1">
      <alignment horizontal="left" vertical="top" wrapText="1"/>
      <protection/>
    </xf>
    <xf numFmtId="0" fontId="13" fillId="0" borderId="0" xfId="21" applyFont="1" applyBorder="1" applyAlignment="1">
      <alignment/>
      <protection/>
    </xf>
    <xf numFmtId="0" fontId="14" fillId="0" borderId="0" xfId="41" applyFont="1" applyFill="1" applyBorder="1" applyAlignment="1">
      <alignment horizontal="left" vertical="top" wrapText="1"/>
      <protection/>
    </xf>
    <xf numFmtId="0" fontId="14" fillId="0" borderId="0" xfId="21" applyFont="1" applyFill="1" applyBorder="1" applyAlignment="1">
      <alignment horizontal="left" vertical="top" wrapText="1"/>
      <protection/>
    </xf>
    <xf numFmtId="0" fontId="12" fillId="0" borderId="0" xfId="21" applyFont="1" applyBorder="1" applyAlignment="1">
      <alignment/>
      <protection/>
    </xf>
    <xf numFmtId="0" fontId="14" fillId="0" borderId="0" xfId="42" applyFont="1" applyBorder="1" applyAlignment="1">
      <alignment horizontal="left" vertical="top" wrapText="1"/>
      <protection/>
    </xf>
    <xf numFmtId="0" fontId="0" fillId="0" borderId="0" xfId="21" applyBorder="1" applyAlignment="1">
      <alignment vertical="top"/>
      <protection/>
    </xf>
    <xf numFmtId="0" fontId="14" fillId="0" borderId="0" xfId="42" applyFont="1" applyBorder="1" applyAlignment="1">
      <alignment vertical="top" wrapText="1"/>
      <protection/>
    </xf>
    <xf numFmtId="0" fontId="0" fillId="0" borderId="0" xfId="0" applyAlignment="1">
      <alignment vertical="top"/>
    </xf>
    <xf numFmtId="0" fontId="14" fillId="0" borderId="0" xfId="21" applyFont="1" applyBorder="1" applyAlignment="1">
      <alignment horizontal="left" vertical="top" wrapText="1"/>
      <protection/>
    </xf>
    <xf numFmtId="0" fontId="15" fillId="0" borderId="0" xfId="20" applyFont="1" applyBorder="1" applyAlignment="1">
      <alignment vertical="top"/>
      <protection/>
    </xf>
    <xf numFmtId="0" fontId="14" fillId="0" borderId="0" xfId="23" applyFont="1" applyFill="1" applyBorder="1" applyAlignment="1">
      <alignment horizontal="left" vertical="top" wrapText="1"/>
      <protection/>
    </xf>
    <xf numFmtId="0" fontId="0" fillId="0" borderId="0" xfId="21" applyBorder="1" applyAlignment="1">
      <alignment/>
      <protection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4" xfId="21"/>
    <cellStyle name="Normal_1.02.03.11" xfId="22"/>
    <cellStyle name="Normal_Hoja4" xfId="23"/>
    <cellStyle name="Normal 3 2" xfId="24"/>
    <cellStyle name="Normal 4 2" xfId="25"/>
    <cellStyle name="Normal 5" xfId="26"/>
    <cellStyle name="style1409314328428" xfId="27"/>
    <cellStyle name="style1409314329413" xfId="28"/>
    <cellStyle name="style1409314329522" xfId="29"/>
    <cellStyle name="style1409314326616" xfId="30"/>
    <cellStyle name="style1409314329725" xfId="31"/>
    <cellStyle name="style1409314330131" xfId="32"/>
    <cellStyle name="style1409314326835" xfId="33"/>
    <cellStyle name="style1409314330381" xfId="34"/>
    <cellStyle name="style1409314330600" xfId="35"/>
    <cellStyle name="style1409314327053" xfId="36"/>
    <cellStyle name="style1409314330788" xfId="37"/>
    <cellStyle name="style1409314331006" xfId="38"/>
    <cellStyle name="Normal 6" xfId="39"/>
    <cellStyle name="Hipervínculo" xfId="40"/>
    <cellStyle name="Normal 9" xfId="41"/>
    <cellStyle name="Normal 8" xfId="42"/>
    <cellStyle name="Normal_01.05.01.07" xfId="43"/>
    <cellStyle name="Normal_01.05.02.05" xfId="44"/>
    <cellStyle name="style1524141044447" xfId="45"/>
    <cellStyle name="style1524141044661" xfId="46"/>
    <cellStyle name="style1524141044888" xfId="47"/>
    <cellStyle name="style1524141045270" xfId="48"/>
    <cellStyle name="style1524141045479" xfId="49"/>
    <cellStyle name="style1524141045693" xfId="50"/>
    <cellStyle name="style1524141046148" xfId="51"/>
    <cellStyle name="style1524141046392" xfId="52"/>
    <cellStyle name="style1524141046615" xfId="53"/>
    <cellStyle name="Porcentual" xfId="54"/>
    <cellStyle name="Normal_01.05.02.02" xfId="55"/>
    <cellStyle name="Normal_01.05.01.03" xfId="56"/>
    <cellStyle name="Normal_01.05.01.04" xfId="57"/>
    <cellStyle name="Normal_01.05.01.05" xfId="58"/>
    <cellStyle name="Normal_01.05.01.06" xfId="59"/>
    <cellStyle name="Normal_01.05.01.09" xfId="60"/>
    <cellStyle name="Normal_01.05.02.07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0"/>
    </mc:Choice>
    <mc:Fallback>
      <c:style val="40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Evolució de la població estrangera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1"/>
          <c:y val="0.181"/>
          <c:w val="0.88225"/>
          <c:h val="0.681"/>
        </c:manualLayout>
      </c:layout>
      <c:lineChart>
        <c:grouping val="stacked"/>
        <c:varyColors val="0"/>
        <c:ser>
          <c:idx val="0"/>
          <c:order val="0"/>
          <c:spPr>
            <a:ln>
              <a:solidFill>
                <a:srgbClr val="B38A4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B38A46"/>
              </a:solidFill>
              <a:ln>
                <a:solidFill>
                  <a:srgbClr val="B38A46"/>
                </a:solidFill>
              </a:ln>
            </c:spPr>
          </c:marker>
          <c:dLbls>
            <c:dLbl>
              <c:idx val="0"/>
              <c:layout>
                <c:manualLayout>
                  <c:x val="-0.02375"/>
                  <c:y val="0.044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5"/>
                  <c:y val="0.030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1275"/>
                  <c:y val="0.020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1275"/>
                  <c:y val="0.034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4"/>
                  <c:y val="0.017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1275"/>
                  <c:y val="0.034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04"/>
                  <c:y val="0.020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0625"/>
                  <c:y val="0.024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625"/>
                  <c:y val="0.020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215"/>
                  <c:y val="0.027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345"/>
                  <c:y val="-0.034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325"/>
                  <c:y val="-0.02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1725"/>
                  <c:y val="-0.020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1275"/>
                  <c:y val="-0.013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01275"/>
                  <c:y val="-0.01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-0.0585"/>
                  <c:y val="0.030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01725"/>
                  <c:y val="0.041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'01.05.02.02'!$B$3:$B$22</c:f>
              <c:numCache/>
            </c:numRef>
          </c:cat>
          <c:val>
            <c:numRef>
              <c:f>'01.05.02.02'!$C$3:$C$22</c:f>
              <c:numCache/>
            </c:numRef>
          </c:val>
          <c:smooth val="0"/>
        </c:ser>
        <c:marker val="1"/>
        <c:axId val="51940879"/>
        <c:axId val="64814728"/>
      </c:lineChart>
      <c:catAx>
        <c:axId val="51940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u="none" baseline="0">
                <a:latin typeface="Arial"/>
                <a:ea typeface="Arial"/>
                <a:cs typeface="Arial"/>
              </a:defRPr>
            </a:pPr>
          </a:p>
        </c:txPr>
        <c:crossAx val="64814728"/>
        <c:crosses val="autoZero"/>
        <c:auto val="1"/>
        <c:lblOffset val="100"/>
        <c:noMultiLvlLbl val="0"/>
      </c:catAx>
      <c:valAx>
        <c:axId val="648147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1940879"/>
        <c:crosses val="autoZero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u="none" baseline="0">
          <a:latin typeface="Arial"/>
          <a:ea typeface="Arial"/>
          <a:cs typeface="Arial"/>
        </a:defRPr>
      </a:pPr>
    </a:p>
  </c:txPr>
  <c:lang xmlns:c="http://schemas.openxmlformats.org/drawingml/2006/chart" val="ca-ES"/>
  <c:printSettings xmlns:c="http://schemas.openxmlformats.org/drawingml/2006/chart">
    <c:headerFooter/>
    <c:pageMargins b="0.75000000000000266" l="0.70000000000000062" r="0.70000000000000062" t="0.75000000000000266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u="none" baseline="0">
                <a:latin typeface="Arial"/>
                <a:ea typeface="Arial"/>
                <a:cs typeface="Arial"/>
              </a:rPr>
              <a:t>Percentatge</a:t>
            </a:r>
            <a:r>
              <a:rPr lang="en-US" cap="none" sz="1100" u="none" baseline="0">
                <a:latin typeface="Arial"/>
                <a:ea typeface="Arial"/>
                <a:cs typeface="Arial"/>
              </a:rPr>
              <a:t> de població estrangera per barri. 2019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'01.05.02.07'!$B$4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B38A4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'01.05.02.07'!$A$5:$A$17</c:f>
              <c:strCache/>
            </c:strRef>
          </c:cat>
          <c:val>
            <c:numRef>
              <c:f>'01.05.02.07'!$B$5:$B$17</c:f>
              <c:numCache/>
            </c:numRef>
          </c:val>
        </c:ser>
        <c:axId val="46461641"/>
        <c:axId val="15501586"/>
      </c:barChart>
      <c:catAx>
        <c:axId val="464616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501586"/>
        <c:crosses val="autoZero"/>
        <c:auto val="1"/>
        <c:lblOffset val="100"/>
        <c:noMultiLvlLbl val="0"/>
      </c:catAx>
      <c:valAx>
        <c:axId val="15501586"/>
        <c:scaling>
          <c:orientation val="minMax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crossAx val="46461641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ca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u="none" baseline="0">
                <a:latin typeface="Arial"/>
                <a:ea typeface="Arial"/>
                <a:cs typeface="Arial"/>
              </a:rPr>
              <a:t>Població</a:t>
            </a:r>
            <a:r>
              <a:rPr lang="en-US" cap="none" sz="1100" u="none" baseline="0">
                <a:latin typeface="Arial"/>
                <a:ea typeface="Arial"/>
                <a:cs typeface="Arial"/>
              </a:rPr>
              <a:t> estrangera nacionalitzada per edat. 2018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'01.05.02.10'!$B$4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B38A4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'01.05.02.10'!$A$5:$A$13</c:f>
              <c:strCache/>
            </c:strRef>
          </c:cat>
          <c:val>
            <c:numRef>
              <c:f>'01.05.02.10'!$B$5:$B$13</c:f>
              <c:numCache/>
            </c:numRef>
          </c:val>
        </c:ser>
        <c:ser>
          <c:idx val="1"/>
          <c:order val="1"/>
          <c:tx>
            <c:strRef>
              <c:f>'01.05.02.10'!$C$4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rgbClr val="D5BC9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'01.05.02.10'!$A$5:$A$13</c:f>
              <c:strCache/>
            </c:strRef>
          </c:cat>
          <c:val>
            <c:numRef>
              <c:f>'01.05.02.10'!$C$5:$C$13</c:f>
              <c:numCache/>
            </c:numRef>
          </c:val>
        </c:ser>
        <c:overlap val="100"/>
        <c:gapWidth val="40"/>
        <c:axId val="5296547"/>
        <c:axId val="47668924"/>
      </c:barChart>
      <c:catAx>
        <c:axId val="52965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7668924"/>
        <c:crosses val="autoZero"/>
        <c:auto val="1"/>
        <c:lblOffset val="100"/>
        <c:noMultiLvlLbl val="0"/>
      </c:catAx>
      <c:valAx>
        <c:axId val="47668924"/>
        <c:scaling>
          <c:orientation val="minMax"/>
        </c:scaling>
        <c:axPos val="b"/>
        <c:majorGridlines/>
        <c:delete val="0"/>
        <c:numFmt formatCode="###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296547"/>
        <c:crosses val="autoZero"/>
        <c:crossBetween val="between"/>
        <c:dispUnits/>
      </c:valAx>
    </c:plotArea>
    <c:legend>
      <c:legendPos val="r"/>
      <c:layout/>
      <c:overlay val="0"/>
      <c:txPr>
        <a:bodyPr vert="horz" rot="0"/>
        <a:lstStyle/>
        <a:p>
          <a:pPr>
            <a:defRPr lang="en-US" cap="none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ca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6</xdr:col>
      <xdr:colOff>733425</xdr:colOff>
      <xdr:row>20</xdr:row>
      <xdr:rowOff>47625</xdr:rowOff>
    </xdr:to>
    <xdr:pic>
      <xdr:nvPicPr>
        <xdr:cNvPr id="716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571500"/>
          <a:ext cx="5334000" cy="3286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6</xdr:col>
      <xdr:colOff>733425</xdr:colOff>
      <xdr:row>20</xdr:row>
      <xdr:rowOff>47625</xdr:rowOff>
    </xdr:to>
    <xdr:pic>
      <xdr:nvPicPr>
        <xdr:cNvPr id="819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571500"/>
          <a:ext cx="5334000" cy="3286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9525</xdr:rowOff>
    </xdr:from>
    <xdr:to>
      <xdr:col>6</xdr:col>
      <xdr:colOff>638175</xdr:colOff>
      <xdr:row>22</xdr:row>
      <xdr:rowOff>47625</xdr:rowOff>
    </xdr:to>
    <xdr:graphicFrame macro="">
      <xdr:nvGraphicFramePr>
        <xdr:cNvPr id="4" name="3 Gráfico"/>
        <xdr:cNvGraphicFramePr/>
      </xdr:nvGraphicFramePr>
      <xdr:xfrm>
        <a:off x="57150" y="390525"/>
        <a:ext cx="52959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7</xdr:col>
      <xdr:colOff>0</xdr:colOff>
      <xdr:row>19</xdr:row>
      <xdr:rowOff>47625</xdr:rowOff>
    </xdr:to>
    <xdr:pic>
      <xdr:nvPicPr>
        <xdr:cNvPr id="1228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81000"/>
          <a:ext cx="5334000" cy="3286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6</xdr:col>
      <xdr:colOff>476250</xdr:colOff>
      <xdr:row>19</xdr:row>
      <xdr:rowOff>47625</xdr:rowOff>
    </xdr:to>
    <xdr:pic>
      <xdr:nvPicPr>
        <xdr:cNvPr id="133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81000"/>
          <a:ext cx="5048250" cy="3286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66675</xdr:rowOff>
    </xdr:from>
    <xdr:to>
      <xdr:col>7</xdr:col>
      <xdr:colOff>352425</xdr:colOff>
      <xdr:row>22</xdr:row>
      <xdr:rowOff>9525</xdr:rowOff>
    </xdr:to>
    <xdr:graphicFrame macro="">
      <xdr:nvGraphicFramePr>
        <xdr:cNvPr id="5" name="4 Gráfico"/>
        <xdr:cNvGraphicFramePr/>
      </xdr:nvGraphicFramePr>
      <xdr:xfrm>
        <a:off x="38100" y="447675"/>
        <a:ext cx="45720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104775</xdr:rowOff>
    </xdr:from>
    <xdr:to>
      <xdr:col>6</xdr:col>
      <xdr:colOff>447675</xdr:colOff>
      <xdr:row>18</xdr:row>
      <xdr:rowOff>28575</xdr:rowOff>
    </xdr:to>
    <xdr:graphicFrame macro="">
      <xdr:nvGraphicFramePr>
        <xdr:cNvPr id="3" name="2 Gráfico"/>
        <xdr:cNvGraphicFramePr/>
      </xdr:nvGraphicFramePr>
      <xdr:xfrm>
        <a:off x="104775" y="485775"/>
        <a:ext cx="491490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GridLines="0" view="pageLayout" workbookViewId="0" topLeftCell="A17">
      <selection activeCell="A50" sqref="A50"/>
    </sheetView>
  </sheetViews>
  <sheetFormatPr defaultColWidth="11.421875" defaultRowHeight="15"/>
  <cols>
    <col min="1" max="16384" width="11.421875" style="1" customWidth="1"/>
  </cols>
  <sheetData>
    <row r="1" spans="1:2" s="3" customFormat="1" ht="15.75">
      <c r="A1" s="3" t="s">
        <v>2</v>
      </c>
      <c r="B1" s="3" t="s">
        <v>3</v>
      </c>
    </row>
    <row r="2" spans="1:2" s="2" customFormat="1" ht="15">
      <c r="A2" s="2" t="s">
        <v>0</v>
      </c>
      <c r="B2" s="2" t="s">
        <v>1</v>
      </c>
    </row>
    <row r="4" spans="1:2" s="2" customFormat="1" ht="15">
      <c r="A4" s="2" t="s">
        <v>4</v>
      </c>
      <c r="B4" s="2" t="s">
        <v>5</v>
      </c>
    </row>
    <row r="5" spans="1:4" s="7" customFormat="1" ht="12.75">
      <c r="A5" s="90" t="s">
        <v>127</v>
      </c>
      <c r="B5" s="90" t="s">
        <v>142</v>
      </c>
      <c r="C5" s="90"/>
      <c r="D5" s="90"/>
    </row>
    <row r="6" spans="1:4" s="7" customFormat="1" ht="12.75">
      <c r="A6" s="90" t="s">
        <v>135</v>
      </c>
      <c r="B6" s="90" t="s">
        <v>128</v>
      </c>
      <c r="C6" s="90"/>
      <c r="D6" s="90"/>
    </row>
    <row r="7" spans="1:5" s="7" customFormat="1" ht="12.75">
      <c r="A7" s="90" t="s">
        <v>136</v>
      </c>
      <c r="B7" s="90" t="s">
        <v>129</v>
      </c>
      <c r="C7" s="90"/>
      <c r="D7" s="90"/>
      <c r="E7" s="90"/>
    </row>
    <row r="8" spans="1:6" s="7" customFormat="1" ht="12.75">
      <c r="A8" s="90" t="s">
        <v>137</v>
      </c>
      <c r="B8" s="90" t="s">
        <v>130</v>
      </c>
      <c r="C8" s="90"/>
      <c r="D8" s="90"/>
      <c r="E8" s="90"/>
      <c r="F8" s="90"/>
    </row>
    <row r="9" spans="1:6" s="7" customFormat="1" ht="12.75">
      <c r="A9" s="90" t="s">
        <v>138</v>
      </c>
      <c r="B9" s="90" t="s">
        <v>131</v>
      </c>
      <c r="C9" s="90"/>
      <c r="D9" s="90"/>
      <c r="E9" s="90"/>
      <c r="F9" s="90"/>
    </row>
    <row r="10" spans="1:5" s="7" customFormat="1" ht="12.75">
      <c r="A10" s="90" t="s">
        <v>139</v>
      </c>
      <c r="B10" s="90" t="s">
        <v>232</v>
      </c>
      <c r="C10" s="90"/>
      <c r="D10" s="90"/>
      <c r="E10" s="90"/>
    </row>
    <row r="11" spans="1:7" s="7" customFormat="1" ht="12.75">
      <c r="A11" s="90" t="s">
        <v>140</v>
      </c>
      <c r="B11" s="90" t="s">
        <v>132</v>
      </c>
      <c r="C11" s="90"/>
      <c r="D11" s="90"/>
      <c r="E11" s="90"/>
      <c r="F11" s="90"/>
      <c r="G11" s="90"/>
    </row>
    <row r="12" spans="1:5" s="7" customFormat="1" ht="12.75">
      <c r="A12" s="90" t="s">
        <v>141</v>
      </c>
      <c r="B12" s="90" t="s">
        <v>133</v>
      </c>
      <c r="C12" s="90"/>
      <c r="D12" s="90"/>
      <c r="E12" s="90"/>
    </row>
    <row r="13" spans="1:5" s="7" customFormat="1" ht="12.75">
      <c r="A13" s="90" t="s">
        <v>143</v>
      </c>
      <c r="B13" s="90" t="s">
        <v>134</v>
      </c>
      <c r="C13" s="90"/>
      <c r="D13" s="90"/>
      <c r="E13" s="90"/>
    </row>
    <row r="14" s="7" customFormat="1" ht="12.75"/>
    <row r="15" spans="1:2" s="2" customFormat="1" ht="15">
      <c r="A15" s="2" t="s">
        <v>6</v>
      </c>
      <c r="B15" s="2" t="s">
        <v>7</v>
      </c>
    </row>
    <row r="16" spans="1:5" s="7" customFormat="1" ht="12.75">
      <c r="A16" s="90" t="s">
        <v>34</v>
      </c>
      <c r="B16" s="90" t="s">
        <v>9</v>
      </c>
      <c r="C16" s="90"/>
      <c r="D16" s="90"/>
      <c r="E16" s="90"/>
    </row>
    <row r="17" spans="1:4" s="7" customFormat="1" ht="12.75">
      <c r="A17" s="90" t="s">
        <v>35</v>
      </c>
      <c r="B17" s="90" t="s">
        <v>16</v>
      </c>
      <c r="C17" s="90"/>
      <c r="D17" s="90"/>
    </row>
    <row r="18" spans="1:5" s="7" customFormat="1" ht="12.75">
      <c r="A18" s="90" t="s">
        <v>36</v>
      </c>
      <c r="B18" s="90" t="s">
        <v>240</v>
      </c>
      <c r="C18" s="90"/>
      <c r="D18" s="90"/>
      <c r="E18" s="90"/>
    </row>
    <row r="19" spans="1:5" s="7" customFormat="1" ht="12.75">
      <c r="A19" s="90" t="s">
        <v>17</v>
      </c>
      <c r="B19" s="90" t="s">
        <v>280</v>
      </c>
      <c r="C19" s="90"/>
      <c r="D19" s="90"/>
      <c r="E19" s="90"/>
    </row>
    <row r="20" spans="1:5" s="7" customFormat="1" ht="12.75">
      <c r="A20" s="90" t="s">
        <v>18</v>
      </c>
      <c r="B20" s="90" t="s">
        <v>26</v>
      </c>
      <c r="C20" s="90"/>
      <c r="D20" s="90"/>
      <c r="E20" s="90"/>
    </row>
    <row r="21" spans="1:5" s="7" customFormat="1" ht="12.75">
      <c r="A21" s="90" t="s">
        <v>20</v>
      </c>
      <c r="B21" s="90" t="s">
        <v>19</v>
      </c>
      <c r="C21" s="90"/>
      <c r="D21" s="90"/>
      <c r="E21" s="90"/>
    </row>
    <row r="22" spans="1:5" s="7" customFormat="1" ht="12.75">
      <c r="A22" s="90" t="s">
        <v>22</v>
      </c>
      <c r="B22" s="90" t="s">
        <v>21</v>
      </c>
      <c r="C22" s="90"/>
      <c r="D22" s="90"/>
      <c r="E22" s="90"/>
    </row>
    <row r="23" spans="1:5" s="7" customFormat="1" ht="12.75">
      <c r="A23" s="90" t="s">
        <v>24</v>
      </c>
      <c r="B23" s="90" t="s">
        <v>23</v>
      </c>
      <c r="C23" s="90"/>
      <c r="D23" s="90"/>
      <c r="E23" s="90"/>
    </row>
    <row r="24" spans="1:5" s="7" customFormat="1" ht="12.75">
      <c r="A24" s="90" t="s">
        <v>27</v>
      </c>
      <c r="B24" s="90" t="s">
        <v>25</v>
      </c>
      <c r="C24" s="90"/>
      <c r="D24" s="90"/>
      <c r="E24" s="90"/>
    </row>
    <row r="25" spans="1:5" s="7" customFormat="1" ht="12.75">
      <c r="A25" s="90" t="s">
        <v>28</v>
      </c>
      <c r="B25" s="90" t="s">
        <v>29</v>
      </c>
      <c r="C25" s="90"/>
      <c r="D25" s="90"/>
      <c r="E25" s="90"/>
    </row>
    <row r="26" spans="1:5" s="7" customFormat="1" ht="12.75">
      <c r="A26" s="90" t="s">
        <v>30</v>
      </c>
      <c r="B26" s="90" t="s">
        <v>31</v>
      </c>
      <c r="C26" s="90"/>
      <c r="D26" s="90"/>
      <c r="E26" s="90"/>
    </row>
    <row r="27" spans="1:6" s="7" customFormat="1" ht="12.75">
      <c r="A27" s="90" t="s">
        <v>32</v>
      </c>
      <c r="B27" s="90" t="s">
        <v>264</v>
      </c>
      <c r="C27" s="90"/>
      <c r="D27" s="90"/>
      <c r="E27" s="90"/>
      <c r="F27" s="90"/>
    </row>
    <row r="28" spans="1:6" s="7" customFormat="1" ht="12.75">
      <c r="A28" s="90" t="s">
        <v>33</v>
      </c>
      <c r="B28" s="90" t="s">
        <v>263</v>
      </c>
      <c r="C28" s="90"/>
      <c r="D28" s="90"/>
      <c r="E28" s="90"/>
      <c r="F28" s="90"/>
    </row>
  </sheetData>
  <hyperlinks>
    <hyperlink ref="A5:D5" location="'01.05.01.01'!A1" display="01.05.01.01"/>
    <hyperlink ref="A6:D6" location="'01.05.01.02'!A1" display="01.05.01.02"/>
    <hyperlink ref="A7:E7" location="'01.05.01.03'!A1" display="01.05.01.03"/>
    <hyperlink ref="A8:F8" location="'01.05.01.04'!A1" display="01.05.01.04"/>
    <hyperlink ref="A9:F9" location="'01.05.01.05'!A1" display="01.05.01.05"/>
    <hyperlink ref="A10:E10" location="'01.05.01.06'!A1" display="01.05.01.06"/>
    <hyperlink ref="A11:G11" location="'01.05.01.07'!A1" display="01.05.01.07"/>
    <hyperlink ref="A12:E12" location="'01.05.01.08'!A1" display="01.05.01.08"/>
    <hyperlink ref="A13:E13" location="'01.05.01.09'!A1" display="01.05.01.09"/>
    <hyperlink ref="A16:E16" location="'01.05.02.01'!A1" display="01.05.02.01"/>
    <hyperlink ref="A17:D17" location="'01.05.02.02'!A1" display="01.05.02.02"/>
    <hyperlink ref="A18:E18" location="'01.05.02.03'!A1" display="01.05.02.03"/>
    <hyperlink ref="A19:E19" location="'01.05.02.04'!A1" display="01.05.02.04"/>
    <hyperlink ref="A20:E20" location="'01.05.02.05'!A1" display="01.05.02.05"/>
    <hyperlink ref="A21:E21" location="'01.05.02.06'!A1" display="01.05.02.06"/>
    <hyperlink ref="A22:E22" location="'01.05.02.07'!A1" display="01.05.02.07"/>
    <hyperlink ref="A23:E23" location="'01.05.02.08'!A1" display="01.05.02.08"/>
    <hyperlink ref="A24:E24" location="'01.05.02.09'!A1" display="01.05.02.09"/>
    <hyperlink ref="A25:E25" location="'01.05.02.10'!A1" display="01.05.02.10"/>
    <hyperlink ref="A26:E26" location="'01.05.02.11'!A1" display="01.05.02.11"/>
    <hyperlink ref="A27:F27" location="'01.05.02.12'!A1" display="01.05.02.12"/>
    <hyperlink ref="A28:F28" location="'01.05.02.13'!A1" display="01.05.02.13"/>
  </hyperlinks>
  <printOptions/>
  <pageMargins left="0.7" right="0.7" top="0.75" bottom="0.75" header="0.3" footer="0.3"/>
  <pageSetup horizontalDpi="200" verticalDpi="200" orientation="portrait" paperSize="9" r:id="rId2"/>
  <headerFooter>
    <oddFooter>&amp;L&amp;G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6"/>
  <sheetViews>
    <sheetView showGridLines="0" view="pageLayout" workbookViewId="0" topLeftCell="A25">
      <selection activeCell="A50" sqref="A50"/>
    </sheetView>
  </sheetViews>
  <sheetFormatPr defaultColWidth="11.421875" defaultRowHeight="15"/>
  <cols>
    <col min="1" max="1" width="11.8515625" style="0" bestFit="1" customWidth="1"/>
  </cols>
  <sheetData>
    <row r="1" spans="1:2" s="2" customFormat="1" ht="15">
      <c r="A1" s="2" t="s">
        <v>143</v>
      </c>
      <c r="B1" s="2" t="s">
        <v>134</v>
      </c>
    </row>
    <row r="2" ht="15">
      <c r="A2" s="13">
        <v>2019</v>
      </c>
    </row>
    <row r="23" spans="1:17" ht="15.75" thickBot="1">
      <c r="A23" s="175" t="s">
        <v>68</v>
      </c>
      <c r="B23" s="176" t="s">
        <v>10</v>
      </c>
      <c r="C23" s="176" t="s">
        <v>11</v>
      </c>
      <c r="D23" s="176" t="s">
        <v>12</v>
      </c>
      <c r="E23" s="176" t="s">
        <v>11</v>
      </c>
      <c r="F23" s="176" t="s">
        <v>13</v>
      </c>
      <c r="G23" s="176" t="s">
        <v>11</v>
      </c>
      <c r="Q23" s="261"/>
    </row>
    <row r="24" spans="1:17" ht="15">
      <c r="A24" s="19" t="s">
        <v>268</v>
      </c>
      <c r="B24" s="22">
        <v>49</v>
      </c>
      <c r="C24" s="23">
        <v>0.006597549481621112</v>
      </c>
      <c r="D24" s="22">
        <v>44</v>
      </c>
      <c r="E24" s="23">
        <v>0.005924330146761815</v>
      </c>
      <c r="F24" s="22">
        <v>93</v>
      </c>
      <c r="G24" s="23">
        <v>0.012521879628382925</v>
      </c>
      <c r="Q24" s="261"/>
    </row>
    <row r="25" spans="1:17" ht="15">
      <c r="A25" s="19" t="s">
        <v>70</v>
      </c>
      <c r="B25" s="22">
        <v>65</v>
      </c>
      <c r="C25" s="23">
        <v>0.008751851353170864</v>
      </c>
      <c r="D25" s="22">
        <v>58</v>
      </c>
      <c r="E25" s="23">
        <v>0.007809344284367847</v>
      </c>
      <c r="F25" s="22">
        <v>123</v>
      </c>
      <c r="G25" s="23">
        <v>0.01656119563753871</v>
      </c>
      <c r="Q25" s="261"/>
    </row>
    <row r="26" spans="1:17" ht="15">
      <c r="A26" s="19" t="s">
        <v>71</v>
      </c>
      <c r="B26" s="22">
        <v>101</v>
      </c>
      <c r="C26" s="23">
        <v>0.013599030564157802</v>
      </c>
      <c r="D26" s="22">
        <v>93</v>
      </c>
      <c r="E26" s="23">
        <v>0.012521879628382925</v>
      </c>
      <c r="F26" s="22">
        <v>194</v>
      </c>
      <c r="G26" s="23">
        <v>0.02612091019254073</v>
      </c>
      <c r="Q26" s="261"/>
    </row>
    <row r="27" spans="1:17" ht="15">
      <c r="A27" s="19" t="s">
        <v>72</v>
      </c>
      <c r="B27" s="22">
        <v>174</v>
      </c>
      <c r="C27" s="23">
        <v>0.02342803285310354</v>
      </c>
      <c r="D27" s="22">
        <v>162</v>
      </c>
      <c r="E27" s="23">
        <v>0.021812306449441227</v>
      </c>
      <c r="F27" s="22">
        <v>336</v>
      </c>
      <c r="G27" s="23">
        <v>0.04524033930254477</v>
      </c>
      <c r="Q27" s="261"/>
    </row>
    <row r="28" spans="1:17" ht="15">
      <c r="A28" s="19" t="s">
        <v>73</v>
      </c>
      <c r="B28" s="22">
        <v>294</v>
      </c>
      <c r="C28" s="23">
        <v>0.03958529688972667</v>
      </c>
      <c r="D28" s="22">
        <v>300</v>
      </c>
      <c r="E28" s="23">
        <v>0.04039316009155783</v>
      </c>
      <c r="F28" s="22">
        <v>594</v>
      </c>
      <c r="G28" s="23">
        <v>0.0799784569812845</v>
      </c>
      <c r="Q28" s="261"/>
    </row>
    <row r="29" spans="1:17" ht="15">
      <c r="A29" s="19" t="s">
        <v>74</v>
      </c>
      <c r="B29" s="22">
        <v>336</v>
      </c>
      <c r="C29" s="23">
        <v>0.04524033930254477</v>
      </c>
      <c r="D29" s="22">
        <v>322</v>
      </c>
      <c r="E29" s="23">
        <v>0.04335532516493874</v>
      </c>
      <c r="F29" s="22">
        <v>658</v>
      </c>
      <c r="G29" s="23">
        <v>0.0885956644674835</v>
      </c>
      <c r="Q29" s="261"/>
    </row>
    <row r="30" spans="1:17" ht="15">
      <c r="A30" s="19" t="s">
        <v>75</v>
      </c>
      <c r="B30" s="22">
        <v>398</v>
      </c>
      <c r="C30" s="23">
        <v>0.05358825905480005</v>
      </c>
      <c r="D30" s="22">
        <v>466</v>
      </c>
      <c r="E30" s="23">
        <v>0.06274404200888649</v>
      </c>
      <c r="F30" s="22">
        <v>864</v>
      </c>
      <c r="G30" s="23">
        <v>0.11633230106368656</v>
      </c>
      <c r="Q30" s="261"/>
    </row>
    <row r="31" spans="1:17" ht="15">
      <c r="A31" s="19" t="s">
        <v>76</v>
      </c>
      <c r="B31" s="22">
        <v>485</v>
      </c>
      <c r="C31" s="23">
        <v>0.06530227548135183</v>
      </c>
      <c r="D31" s="22">
        <v>516</v>
      </c>
      <c r="E31" s="23">
        <v>0.06947623535747946</v>
      </c>
      <c r="F31" s="22">
        <v>1001</v>
      </c>
      <c r="G31" s="23">
        <v>0.1347785108388313</v>
      </c>
      <c r="Q31" s="261"/>
    </row>
    <row r="32" spans="1:17" ht="15">
      <c r="A32" s="19" t="s">
        <v>77</v>
      </c>
      <c r="B32" s="22">
        <v>489</v>
      </c>
      <c r="C32" s="23">
        <v>0.06584085094923926</v>
      </c>
      <c r="D32" s="22">
        <v>497</v>
      </c>
      <c r="E32" s="23">
        <v>0.06691800188501414</v>
      </c>
      <c r="F32" s="22">
        <v>986</v>
      </c>
      <c r="G32" s="23">
        <v>0.1327588528342534</v>
      </c>
      <c r="Q32" s="261"/>
    </row>
    <row r="33" spans="1:17" ht="15">
      <c r="A33" s="19" t="s">
        <v>78</v>
      </c>
      <c r="B33" s="22">
        <v>399</v>
      </c>
      <c r="C33" s="23">
        <v>0.05372290292177191</v>
      </c>
      <c r="D33" s="22">
        <v>399</v>
      </c>
      <c r="E33" s="23">
        <v>0.05372290292177191</v>
      </c>
      <c r="F33" s="22">
        <v>798</v>
      </c>
      <c r="G33" s="23">
        <v>0.10744580584354382</v>
      </c>
      <c r="Q33" s="261"/>
    </row>
    <row r="34" spans="1:17" ht="15">
      <c r="A34" s="19" t="s">
        <v>79</v>
      </c>
      <c r="B34" s="22">
        <v>321</v>
      </c>
      <c r="C34" s="23">
        <v>0.04322068129796688</v>
      </c>
      <c r="D34" s="22">
        <v>319</v>
      </c>
      <c r="E34" s="23">
        <v>0.04295139356402315</v>
      </c>
      <c r="F34" s="22">
        <v>640</v>
      </c>
      <c r="G34" s="23">
        <v>0.08617207486199004</v>
      </c>
      <c r="Q34" s="261"/>
    </row>
    <row r="35" spans="1:17" ht="15">
      <c r="A35" s="19" t="s">
        <v>80</v>
      </c>
      <c r="B35" s="22">
        <v>203</v>
      </c>
      <c r="C35" s="23">
        <v>0.027332704995287463</v>
      </c>
      <c r="D35" s="22">
        <v>220</v>
      </c>
      <c r="E35" s="23">
        <v>0.02962165073380908</v>
      </c>
      <c r="F35" s="22">
        <v>423</v>
      </c>
      <c r="G35" s="23">
        <v>0.05695435572909654</v>
      </c>
      <c r="Q35" s="261"/>
    </row>
    <row r="36" spans="1:17" ht="15">
      <c r="A36" s="19" t="s">
        <v>81</v>
      </c>
      <c r="B36" s="22">
        <v>132</v>
      </c>
      <c r="C36" s="23">
        <v>0.017772990440285446</v>
      </c>
      <c r="D36" s="22">
        <v>165</v>
      </c>
      <c r="E36" s="23">
        <v>0.022216238050356805</v>
      </c>
      <c r="F36" s="22">
        <v>297</v>
      </c>
      <c r="G36" s="23">
        <v>0.03998922849064225</v>
      </c>
      <c r="Q36" s="261"/>
    </row>
    <row r="37" spans="1:17" ht="15">
      <c r="A37" s="19" t="s">
        <v>82</v>
      </c>
      <c r="B37" s="22">
        <v>86</v>
      </c>
      <c r="C37" s="23">
        <v>0.01157937255957991</v>
      </c>
      <c r="D37" s="22">
        <v>95</v>
      </c>
      <c r="E37" s="23">
        <v>0.012791167362326645</v>
      </c>
      <c r="F37" s="22">
        <v>181</v>
      </c>
      <c r="G37" s="23">
        <v>0.02437053992190656</v>
      </c>
      <c r="Q37" s="261"/>
    </row>
    <row r="38" spans="1:17" ht="15">
      <c r="A38" s="19" t="s">
        <v>83</v>
      </c>
      <c r="B38" s="22">
        <v>54</v>
      </c>
      <c r="C38" s="23">
        <v>0.00727076881648041</v>
      </c>
      <c r="D38" s="22">
        <v>65</v>
      </c>
      <c r="E38" s="23">
        <v>0.008751851353170864</v>
      </c>
      <c r="F38" s="22">
        <v>119</v>
      </c>
      <c r="G38" s="23">
        <v>0.016022620169651274</v>
      </c>
      <c r="Q38" s="261"/>
    </row>
    <row r="39" spans="1:17" ht="15">
      <c r="A39" s="19" t="s">
        <v>84</v>
      </c>
      <c r="B39" s="22">
        <v>19</v>
      </c>
      <c r="C39" s="23">
        <v>0.002558233472465329</v>
      </c>
      <c r="D39" s="22">
        <v>36</v>
      </c>
      <c r="E39" s="23">
        <v>0.00484717921098694</v>
      </c>
      <c r="F39" s="22">
        <v>55</v>
      </c>
      <c r="G39" s="23">
        <v>0.00740541268345227</v>
      </c>
      <c r="Q39" s="261"/>
    </row>
    <row r="40" spans="1:17" ht="15">
      <c r="A40" s="19" t="s">
        <v>85</v>
      </c>
      <c r="B40" s="22">
        <v>14</v>
      </c>
      <c r="C40" s="23">
        <v>0.001885014137606032</v>
      </c>
      <c r="D40" s="22">
        <v>20</v>
      </c>
      <c r="E40" s="23">
        <v>0.0026928773394371886</v>
      </c>
      <c r="F40" s="22">
        <v>34</v>
      </c>
      <c r="G40" s="23">
        <v>0.004577891477043221</v>
      </c>
      <c r="Q40" s="261"/>
    </row>
    <row r="41" spans="1:17" ht="15">
      <c r="A41" s="19" t="s">
        <v>86</v>
      </c>
      <c r="B41" s="22">
        <v>12</v>
      </c>
      <c r="C41" s="23">
        <v>0.001615726403662313</v>
      </c>
      <c r="D41" s="22">
        <v>15</v>
      </c>
      <c r="E41" s="23">
        <v>0.0020196580045778916</v>
      </c>
      <c r="F41" s="22">
        <v>27</v>
      </c>
      <c r="G41" s="23">
        <v>0.003635384408240205</v>
      </c>
      <c r="Q41" s="261"/>
    </row>
    <row r="42" spans="1:17" ht="15">
      <c r="A42" s="19" t="s">
        <v>87</v>
      </c>
      <c r="B42" s="22">
        <v>1</v>
      </c>
      <c r="C42" s="23">
        <v>0.00013464386697185942</v>
      </c>
      <c r="D42" s="22">
        <v>2</v>
      </c>
      <c r="E42" s="23">
        <v>0.00026928773394371884</v>
      </c>
      <c r="F42" s="22">
        <v>3</v>
      </c>
      <c r="G42" s="23">
        <v>0.00040393160091557826</v>
      </c>
      <c r="Q42" s="261"/>
    </row>
    <row r="43" spans="1:17" ht="15">
      <c r="A43" s="19" t="s">
        <v>88</v>
      </c>
      <c r="B43" s="22">
        <v>1</v>
      </c>
      <c r="C43" s="23">
        <v>0.00013464386697185942</v>
      </c>
      <c r="D43" s="22">
        <v>0</v>
      </c>
      <c r="E43" s="23">
        <v>0</v>
      </c>
      <c r="F43" s="22">
        <v>1</v>
      </c>
      <c r="G43" s="23">
        <v>0.00013464386697185942</v>
      </c>
      <c r="Q43" s="261"/>
    </row>
    <row r="44" spans="1:17" ht="15.75" thickBot="1">
      <c r="A44" s="177" t="s">
        <v>13</v>
      </c>
      <c r="B44" s="178">
        <v>3633</v>
      </c>
      <c r="C44" s="179">
        <v>0.4891611687087653</v>
      </c>
      <c r="D44" s="178">
        <v>3794</v>
      </c>
      <c r="E44" s="179">
        <v>0.5108388312912346</v>
      </c>
      <c r="F44" s="178">
        <v>7427</v>
      </c>
      <c r="G44" s="179">
        <v>1</v>
      </c>
      <c r="Q44" s="261"/>
    </row>
    <row r="45" spans="1:17" ht="15">
      <c r="A45" s="292" t="s">
        <v>275</v>
      </c>
      <c r="B45" s="293"/>
      <c r="C45" s="293"/>
      <c r="D45" s="293"/>
      <c r="E45" s="293"/>
      <c r="F45" s="293"/>
      <c r="G45" s="293"/>
      <c r="Q45" s="261"/>
    </row>
    <row r="46" spans="1:17" ht="15">
      <c r="A46" s="89" t="s">
        <v>244</v>
      </c>
      <c r="Q46" s="261"/>
    </row>
  </sheetData>
  <mergeCells count="1">
    <mergeCell ref="A45:G45"/>
  </mergeCells>
  <hyperlinks>
    <hyperlink ref="A46" location="Índex!A1" display="Índex"/>
  </hyperlinks>
  <printOptions/>
  <pageMargins left="0.7" right="0.7" top="0.75" bottom="0.75" header="0.3" footer="0.3"/>
  <pageSetup horizontalDpi="1200" verticalDpi="1200" orientation="portrait" paperSize="9" r:id="rId3"/>
  <headerFooter>
    <oddFooter>&amp;L&amp;G</oddFooter>
  </headerFooter>
  <ignoredErrors>
    <ignoredError sqref="A26" twoDigitTextYear="1"/>
  </ignoredErrors>
  <drawing r:id="rId1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"/>
  <sheetViews>
    <sheetView showGridLines="0" view="pageLayout" workbookViewId="0" topLeftCell="A28">
      <selection activeCell="A50" sqref="A50"/>
    </sheetView>
  </sheetViews>
  <sheetFormatPr defaultColWidth="11.421875" defaultRowHeight="15"/>
  <cols>
    <col min="1" max="1" width="12.7109375" style="0" customWidth="1"/>
  </cols>
  <sheetData>
    <row r="1" ht="15.75">
      <c r="A1" s="3" t="s">
        <v>247</v>
      </c>
    </row>
    <row r="2" spans="1:2" s="2" customFormat="1" ht="15">
      <c r="A2" s="2" t="s">
        <v>8</v>
      </c>
      <c r="B2" s="2" t="s">
        <v>9</v>
      </c>
    </row>
    <row r="3" s="2" customFormat="1" ht="15"/>
    <row r="4" spans="1:7" s="2" customFormat="1" ht="15.75" thickBot="1">
      <c r="A4" s="180" t="s">
        <v>7</v>
      </c>
      <c r="B4" s="181" t="s">
        <v>10</v>
      </c>
      <c r="C4" s="181" t="s">
        <v>11</v>
      </c>
      <c r="D4" s="181" t="s">
        <v>12</v>
      </c>
      <c r="E4" s="181" t="s">
        <v>11</v>
      </c>
      <c r="F4" s="181" t="s">
        <v>13</v>
      </c>
      <c r="G4" s="181" t="s">
        <v>11</v>
      </c>
    </row>
    <row r="5" spans="1:7" s="2" customFormat="1" ht="15">
      <c r="A5" s="4" t="s">
        <v>14</v>
      </c>
      <c r="B5" s="5">
        <v>30517</v>
      </c>
      <c r="C5" s="6">
        <v>0.4575193775205769</v>
      </c>
      <c r="D5" s="5">
        <v>31179</v>
      </c>
      <c r="E5" s="6">
        <v>0.4674442662029055</v>
      </c>
      <c r="F5" s="5">
        <v>61696</v>
      </c>
      <c r="G5" s="6">
        <v>0.9249636437234824</v>
      </c>
    </row>
    <row r="6" spans="1:7" s="2" customFormat="1" ht="15">
      <c r="A6" s="4" t="s">
        <v>15</v>
      </c>
      <c r="B6" s="5">
        <v>2476</v>
      </c>
      <c r="C6" s="6">
        <v>0.03712088274538613</v>
      </c>
      <c r="D6" s="5">
        <v>2529</v>
      </c>
      <c r="E6" s="6">
        <v>0.03791547353113147</v>
      </c>
      <c r="F6" s="5">
        <v>5005</v>
      </c>
      <c r="G6" s="6">
        <v>0.0750363562765176</v>
      </c>
    </row>
    <row r="7" spans="1:7" s="2" customFormat="1" ht="15.75" thickBot="1">
      <c r="A7" s="182" t="s">
        <v>13</v>
      </c>
      <c r="B7" s="183">
        <v>32993</v>
      </c>
      <c r="C7" s="184">
        <v>0.494640260265963</v>
      </c>
      <c r="D7" s="183">
        <v>33708</v>
      </c>
      <c r="E7" s="184">
        <v>0.5053597397340369</v>
      </c>
      <c r="F7" s="183">
        <v>66701</v>
      </c>
      <c r="G7" s="184">
        <v>1</v>
      </c>
    </row>
    <row r="8" spans="1:7" s="2" customFormat="1" ht="15">
      <c r="A8" s="292" t="s">
        <v>275</v>
      </c>
      <c r="B8" s="293"/>
      <c r="C8" s="293"/>
      <c r="D8" s="293"/>
      <c r="E8" s="293"/>
      <c r="F8" s="293"/>
      <c r="G8" s="293"/>
    </row>
    <row r="9" s="2" customFormat="1" ht="15">
      <c r="A9" s="89" t="s">
        <v>244</v>
      </c>
    </row>
    <row r="10" s="2" customFormat="1" ht="15"/>
  </sheetData>
  <mergeCells count="1">
    <mergeCell ref="A8:G8"/>
  </mergeCells>
  <hyperlinks>
    <hyperlink ref="A9" location="Índex!A1" display="Índex"/>
  </hyperlinks>
  <printOptions/>
  <pageMargins left="0.7" right="0.7" top="0.75" bottom="0.75" header="0.3" footer="0.3"/>
  <pageSetup horizontalDpi="200" verticalDpi="200" orientation="portrait" paperSize="9" r:id="rId2"/>
  <headerFooter>
    <oddFooter>&amp;L&amp;G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7"/>
  <sheetViews>
    <sheetView showGridLines="0" view="pageLayout" workbookViewId="0" topLeftCell="A25">
      <selection activeCell="A50" sqref="A50"/>
    </sheetView>
  </sheetViews>
  <sheetFormatPr defaultColWidth="11.421875" defaultRowHeight="15"/>
  <cols>
    <col min="2" max="2" width="18.8515625" style="103" customWidth="1"/>
    <col min="3" max="3" width="6.140625" style="103" bestFit="1" customWidth="1"/>
    <col min="4" max="4" width="11.421875" style="103" customWidth="1"/>
  </cols>
  <sheetData>
    <row r="1" spans="1:4" s="2" customFormat="1" ht="15">
      <c r="A1" s="2" t="s">
        <v>256</v>
      </c>
      <c r="B1" s="100"/>
      <c r="C1" s="100"/>
      <c r="D1" s="100"/>
    </row>
    <row r="3" spans="1:5" ht="15">
      <c r="A3" s="80"/>
      <c r="B3" s="105">
        <v>2000</v>
      </c>
      <c r="C3" s="105">
        <v>1339</v>
      </c>
      <c r="D3" s="101"/>
      <c r="E3" s="80"/>
    </row>
    <row r="4" spans="1:5" ht="15">
      <c r="A4" s="80"/>
      <c r="B4" s="105">
        <v>2001</v>
      </c>
      <c r="C4" s="105">
        <v>1605</v>
      </c>
      <c r="D4" s="101"/>
      <c r="E4" s="80"/>
    </row>
    <row r="5" spans="1:5" ht="15">
      <c r="A5" s="80"/>
      <c r="B5" s="105">
        <v>2002</v>
      </c>
      <c r="C5" s="105">
        <v>2117</v>
      </c>
      <c r="D5" s="101"/>
      <c r="E5" s="80"/>
    </row>
    <row r="6" spans="1:5" ht="15">
      <c r="A6" s="80"/>
      <c r="B6" s="105">
        <v>2003</v>
      </c>
      <c r="C6" s="105">
        <v>2768</v>
      </c>
      <c r="D6" s="101"/>
      <c r="E6" s="80"/>
    </row>
    <row r="7" spans="1:5" ht="15">
      <c r="A7" s="80"/>
      <c r="B7" s="105">
        <v>2004</v>
      </c>
      <c r="C7" s="105">
        <v>3155</v>
      </c>
      <c r="D7" s="101"/>
      <c r="E7" s="80"/>
    </row>
    <row r="8" spans="1:5" ht="15">
      <c r="A8" s="80"/>
      <c r="B8" s="105">
        <v>2005</v>
      </c>
      <c r="C8" s="105">
        <v>3844</v>
      </c>
      <c r="D8" s="101"/>
      <c r="E8" s="80"/>
    </row>
    <row r="9" spans="1:5" ht="15" customHeight="1">
      <c r="A9" s="80"/>
      <c r="B9" s="105">
        <v>2006</v>
      </c>
      <c r="C9" s="105">
        <v>3799</v>
      </c>
      <c r="D9" s="101"/>
      <c r="E9" s="80"/>
    </row>
    <row r="10" spans="1:5" ht="15">
      <c r="A10" s="80"/>
      <c r="B10" s="105">
        <v>2007</v>
      </c>
      <c r="C10" s="105">
        <v>4381</v>
      </c>
      <c r="D10" s="101"/>
      <c r="E10" s="80"/>
    </row>
    <row r="11" spans="1:5" ht="15">
      <c r="A11" s="80"/>
      <c r="B11" s="105">
        <v>2008</v>
      </c>
      <c r="C11" s="105">
        <v>5026</v>
      </c>
      <c r="D11" s="101"/>
      <c r="E11" s="80"/>
    </row>
    <row r="12" spans="1:5" ht="15">
      <c r="A12" s="80"/>
      <c r="B12" s="105">
        <v>2009</v>
      </c>
      <c r="C12" s="105">
        <v>5704</v>
      </c>
      <c r="D12" s="101"/>
      <c r="E12" s="80"/>
    </row>
    <row r="13" spans="1:5" ht="15">
      <c r="A13" s="80"/>
      <c r="B13" s="105">
        <v>2010</v>
      </c>
      <c r="C13" s="105">
        <v>5799</v>
      </c>
      <c r="D13" s="101"/>
      <c r="E13" s="80"/>
    </row>
    <row r="14" spans="1:9" ht="15">
      <c r="A14" s="80"/>
      <c r="B14" s="105">
        <v>2011</v>
      </c>
      <c r="C14" s="105">
        <v>5646</v>
      </c>
      <c r="D14" s="101"/>
      <c r="E14" s="80"/>
      <c r="I14" s="252"/>
    </row>
    <row r="15" spans="1:9" ht="15">
      <c r="A15" s="80"/>
      <c r="B15" s="105">
        <v>2012</v>
      </c>
      <c r="C15" s="105">
        <v>5630</v>
      </c>
      <c r="D15" s="101"/>
      <c r="E15" s="80"/>
      <c r="I15" s="252"/>
    </row>
    <row r="16" spans="1:9" ht="15">
      <c r="A16" s="80"/>
      <c r="B16" s="105">
        <v>2013</v>
      </c>
      <c r="C16" s="105">
        <v>5414</v>
      </c>
      <c r="D16" s="101"/>
      <c r="E16" s="80"/>
      <c r="I16" s="252"/>
    </row>
    <row r="17" spans="1:9" ht="15">
      <c r="A17" s="80"/>
      <c r="B17" s="105">
        <v>2014</v>
      </c>
      <c r="C17" s="105">
        <v>4942</v>
      </c>
      <c r="D17" s="101"/>
      <c r="E17" s="80"/>
      <c r="I17" s="252"/>
    </row>
    <row r="18" spans="1:9" ht="15">
      <c r="A18" s="80"/>
      <c r="B18" s="105">
        <v>2015</v>
      </c>
      <c r="C18" s="106">
        <v>4444</v>
      </c>
      <c r="D18" s="101"/>
      <c r="E18" s="80"/>
      <c r="I18" s="252"/>
    </row>
    <row r="19" spans="1:9" ht="15">
      <c r="A19" s="80"/>
      <c r="B19" s="107">
        <v>2016</v>
      </c>
      <c r="C19" s="107">
        <v>4532</v>
      </c>
      <c r="D19" s="101"/>
      <c r="E19" s="80"/>
      <c r="I19" s="252"/>
    </row>
    <row r="20" spans="2:5" ht="15">
      <c r="B20" s="107">
        <v>2017</v>
      </c>
      <c r="C20" s="107">
        <v>4470</v>
      </c>
      <c r="D20" s="101"/>
      <c r="E20" s="80"/>
    </row>
    <row r="21" spans="2:5" ht="15">
      <c r="B21" s="107">
        <v>2018</v>
      </c>
      <c r="C21" s="107">
        <v>4500</v>
      </c>
      <c r="D21" s="101"/>
      <c r="E21" s="80"/>
    </row>
    <row r="22" spans="2:5" ht="15">
      <c r="B22" s="107">
        <v>2019</v>
      </c>
      <c r="C22" s="107">
        <v>5005</v>
      </c>
      <c r="D22" s="101"/>
      <c r="E22" s="80"/>
    </row>
    <row r="23" spans="2:5" ht="15">
      <c r="B23" s="255"/>
      <c r="C23" s="255"/>
      <c r="D23" s="255"/>
      <c r="E23" s="256"/>
    </row>
    <row r="24" spans="1:4" s="88" customFormat="1" ht="12.75" thickBot="1">
      <c r="A24" s="185" t="s">
        <v>37</v>
      </c>
      <c r="B24" s="186" t="s">
        <v>241</v>
      </c>
      <c r="C24" s="186" t="s">
        <v>11</v>
      </c>
      <c r="D24" s="186" t="s">
        <v>242</v>
      </c>
    </row>
    <row r="25" spans="1:4" s="88" customFormat="1" ht="12">
      <c r="A25" s="96">
        <v>2019</v>
      </c>
      <c r="B25" s="97">
        <v>5005</v>
      </c>
      <c r="C25" s="253">
        <v>0.075</v>
      </c>
      <c r="D25" s="97">
        <v>66701</v>
      </c>
    </row>
    <row r="26" spans="1:4" s="88" customFormat="1" ht="12">
      <c r="A26" s="232">
        <v>2018</v>
      </c>
      <c r="B26" s="233">
        <v>4500</v>
      </c>
      <c r="C26" s="254">
        <f>B26/D26</f>
        <v>0.06800870511425462</v>
      </c>
      <c r="D26" s="233">
        <v>66168</v>
      </c>
    </row>
    <row r="27" spans="1:4" s="88" customFormat="1" ht="12">
      <c r="A27" s="232">
        <v>2017</v>
      </c>
      <c r="B27" s="233">
        <v>4410</v>
      </c>
      <c r="C27" s="234">
        <f>B27/D27</f>
        <v>0.0668252693467489</v>
      </c>
      <c r="D27" s="233">
        <v>65993</v>
      </c>
    </row>
    <row r="28" spans="1:4" ht="15">
      <c r="A28" s="98">
        <v>2016</v>
      </c>
      <c r="B28" s="99">
        <v>4464</v>
      </c>
      <c r="C28" s="102">
        <f>B28/D28</f>
        <v>0.06786360388573862</v>
      </c>
      <c r="D28" s="104">
        <v>65779</v>
      </c>
    </row>
    <row r="29" spans="1:4" ht="15">
      <c r="A29" s="98">
        <v>2015</v>
      </c>
      <c r="B29" s="87">
        <v>4444</v>
      </c>
      <c r="C29" s="102">
        <f aca="true" t="shared" si="0" ref="C29:C44">B29/D29</f>
        <v>0.06779661016949153</v>
      </c>
      <c r="D29" s="104">
        <v>65549</v>
      </c>
    </row>
    <row r="30" spans="1:4" ht="15">
      <c r="A30" s="98">
        <v>2014</v>
      </c>
      <c r="B30" s="94">
        <v>4942</v>
      </c>
      <c r="C30" s="102">
        <f t="shared" si="0"/>
        <v>0.07561430888338076</v>
      </c>
      <c r="D30" s="104">
        <v>65358</v>
      </c>
    </row>
    <row r="31" spans="1:4" ht="15">
      <c r="A31" s="98">
        <v>2013</v>
      </c>
      <c r="B31" s="94">
        <v>5414</v>
      </c>
      <c r="C31" s="102">
        <f t="shared" si="0"/>
        <v>0.08272721716276511</v>
      </c>
      <c r="D31" s="104">
        <v>65444</v>
      </c>
    </row>
    <row r="32" spans="1:4" ht="15">
      <c r="A32" s="98">
        <v>2012</v>
      </c>
      <c r="B32" s="94">
        <v>5630</v>
      </c>
      <c r="C32" s="102">
        <f t="shared" si="0"/>
        <v>0.08636558875866723</v>
      </c>
      <c r="D32" s="104">
        <v>65188</v>
      </c>
    </row>
    <row r="33" spans="1:4" ht="15">
      <c r="A33" s="98">
        <v>2011</v>
      </c>
      <c r="B33" s="94">
        <v>5646</v>
      </c>
      <c r="C33" s="102">
        <f t="shared" si="0"/>
        <v>0.08721442142824042</v>
      </c>
      <c r="D33" s="104">
        <v>64737</v>
      </c>
    </row>
    <row r="34" spans="1:4" ht="15">
      <c r="A34" s="98">
        <v>2010</v>
      </c>
      <c r="B34" s="94">
        <v>5799</v>
      </c>
      <c r="C34" s="102">
        <f t="shared" si="0"/>
        <v>0.0905004915960485</v>
      </c>
      <c r="D34" s="104">
        <v>64077</v>
      </c>
    </row>
    <row r="35" spans="1:4" ht="15">
      <c r="A35" s="98">
        <v>2009</v>
      </c>
      <c r="B35" s="94">
        <v>5704</v>
      </c>
      <c r="C35" s="102">
        <f t="shared" si="0"/>
        <v>0.08984233489265857</v>
      </c>
      <c r="D35" s="104">
        <v>63489</v>
      </c>
    </row>
    <row r="36" spans="1:4" ht="15">
      <c r="A36" s="98">
        <v>2008</v>
      </c>
      <c r="B36" s="94">
        <v>5026</v>
      </c>
      <c r="C36" s="102">
        <f t="shared" si="0"/>
        <v>0.08032218368945072</v>
      </c>
      <c r="D36" s="104">
        <v>62573</v>
      </c>
    </row>
    <row r="37" spans="1:4" ht="15">
      <c r="A37" s="98">
        <v>2007</v>
      </c>
      <c r="B37" s="94">
        <v>4381</v>
      </c>
      <c r="C37" s="102">
        <f t="shared" si="0"/>
        <v>0.07098415373148838</v>
      </c>
      <c r="D37" s="104">
        <v>61718</v>
      </c>
    </row>
    <row r="38" spans="1:4" ht="15">
      <c r="A38" s="98">
        <v>2006</v>
      </c>
      <c r="B38" s="94">
        <v>3799</v>
      </c>
      <c r="C38" s="102">
        <f t="shared" si="0"/>
        <v>0.062107637980643476</v>
      </c>
      <c r="D38" s="104">
        <v>61168</v>
      </c>
    </row>
    <row r="39" spans="1:4" ht="15">
      <c r="A39" s="98">
        <v>2005</v>
      </c>
      <c r="B39" s="94">
        <v>3844</v>
      </c>
      <c r="C39" s="102">
        <f t="shared" si="0"/>
        <v>0.06297200334190653</v>
      </c>
      <c r="D39" s="104">
        <v>61043</v>
      </c>
    </row>
    <row r="40" spans="1:4" ht="15">
      <c r="A40" s="98">
        <v>2004</v>
      </c>
      <c r="B40" s="94">
        <v>3155</v>
      </c>
      <c r="C40" s="102">
        <f t="shared" si="0"/>
        <v>0.05255442839771459</v>
      </c>
      <c r="D40" s="104">
        <v>60033</v>
      </c>
    </row>
    <row r="41" spans="1:4" ht="15">
      <c r="A41" s="98">
        <v>2003</v>
      </c>
      <c r="B41" s="94">
        <v>2768</v>
      </c>
      <c r="C41" s="102">
        <f t="shared" si="0"/>
        <v>0.046644086075864045</v>
      </c>
      <c r="D41" s="104">
        <v>59343</v>
      </c>
    </row>
    <row r="42" spans="1:4" ht="15">
      <c r="A42" s="98">
        <v>2002</v>
      </c>
      <c r="B42" s="94">
        <v>2117</v>
      </c>
      <c r="C42" s="102">
        <f t="shared" si="0"/>
        <v>0.036366447357119545</v>
      </c>
      <c r="D42" s="104">
        <v>58213</v>
      </c>
    </row>
    <row r="43" spans="1:4" ht="15">
      <c r="A43" s="98">
        <v>2001</v>
      </c>
      <c r="B43" s="94">
        <v>1605</v>
      </c>
      <c r="C43" s="102">
        <f t="shared" si="0"/>
        <v>0.02809283763915144</v>
      </c>
      <c r="D43" s="104">
        <v>57132</v>
      </c>
    </row>
    <row r="44" spans="1:4" ht="15.75" thickBot="1">
      <c r="A44" s="187">
        <v>2000</v>
      </c>
      <c r="B44" s="188">
        <v>1339</v>
      </c>
      <c r="C44" s="189">
        <f t="shared" si="0"/>
        <v>0.023862988309096094</v>
      </c>
      <c r="D44" s="190">
        <v>56112</v>
      </c>
    </row>
    <row r="45" spans="1:6" ht="15">
      <c r="A45" s="294" t="s">
        <v>255</v>
      </c>
      <c r="B45" s="295"/>
      <c r="C45" s="295"/>
      <c r="D45" s="295"/>
      <c r="E45" s="295"/>
      <c r="F45" s="295"/>
    </row>
    <row r="46" spans="1:6" ht="15">
      <c r="A46" s="292" t="s">
        <v>271</v>
      </c>
      <c r="B46" s="292"/>
      <c r="C46" s="292"/>
      <c r="D46" s="292"/>
      <c r="E46" s="91"/>
      <c r="F46" s="91"/>
    </row>
    <row r="47" ht="15">
      <c r="A47" s="89" t="s">
        <v>244</v>
      </c>
    </row>
  </sheetData>
  <mergeCells count="2">
    <mergeCell ref="A45:F45"/>
    <mergeCell ref="A46:D46"/>
  </mergeCells>
  <hyperlinks>
    <hyperlink ref="A47" location="Índex!A1" display="Índex"/>
  </hyperlinks>
  <printOptions/>
  <pageMargins left="0.7" right="0.7" top="0.75" bottom="0.75" header="0.3" footer="0.3"/>
  <pageSetup horizontalDpi="200" verticalDpi="200" orientation="portrait" paperSize="9" r:id="rId3"/>
  <headerFooter>
    <oddFooter>&amp;L&amp;G</oddFooter>
  </headerFooter>
  <drawing r:id="rId1"/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7"/>
  <sheetViews>
    <sheetView showGridLines="0" view="pageLayout" workbookViewId="0" topLeftCell="A28">
      <selection activeCell="D40" sqref="D40"/>
    </sheetView>
  </sheetViews>
  <sheetFormatPr defaultColWidth="11.421875" defaultRowHeight="15"/>
  <cols>
    <col min="1" max="1" width="6.57421875" style="17" customWidth="1"/>
    <col min="2" max="2" width="5.8515625" style="103" customWidth="1"/>
    <col min="3" max="3" width="7.28125" style="103" bestFit="1" customWidth="1"/>
    <col min="4" max="4" width="8.8515625" style="103" customWidth="1"/>
    <col min="5" max="6" width="6.28125" style="103" bestFit="1" customWidth="1"/>
    <col min="7" max="7" width="7.28125" style="103" bestFit="1" customWidth="1"/>
    <col min="8" max="8" width="8.57421875" style="103" bestFit="1" customWidth="1"/>
    <col min="9" max="9" width="7.28125" style="103" bestFit="1" customWidth="1"/>
    <col min="10" max="10" width="8.28125" style="103" customWidth="1"/>
    <col min="11" max="11" width="7.28125" style="103" bestFit="1" customWidth="1"/>
    <col min="12" max="12" width="5.57421875" style="103" bestFit="1" customWidth="1"/>
    <col min="13" max="13" width="15.57421875" style="0" bestFit="1" customWidth="1"/>
  </cols>
  <sheetData>
    <row r="1" spans="1:12" s="2" customFormat="1" ht="15">
      <c r="A1" s="13" t="s">
        <v>257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3" ht="15">
      <c r="A2" s="14" t="s">
        <v>276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10"/>
    </row>
    <row r="3" spans="1:13" ht="15">
      <c r="A3" s="15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1"/>
    </row>
    <row r="4" spans="1:12" s="12" customFormat="1" ht="31.5" customHeight="1" thickBot="1">
      <c r="A4" s="191" t="s">
        <v>37</v>
      </c>
      <c r="B4" s="192" t="s">
        <v>38</v>
      </c>
      <c r="C4" s="193" t="s">
        <v>11</v>
      </c>
      <c r="D4" s="192" t="s">
        <v>39</v>
      </c>
      <c r="E4" s="193" t="s">
        <v>11</v>
      </c>
      <c r="F4" s="193" t="s">
        <v>40</v>
      </c>
      <c r="G4" s="193" t="s">
        <v>11</v>
      </c>
      <c r="H4" s="193" t="s">
        <v>41</v>
      </c>
      <c r="I4" s="193" t="s">
        <v>11</v>
      </c>
      <c r="J4" s="192" t="s">
        <v>42</v>
      </c>
      <c r="K4" s="193" t="s">
        <v>11</v>
      </c>
      <c r="L4" s="193" t="s">
        <v>13</v>
      </c>
    </row>
    <row r="5" spans="1:12" s="12" customFormat="1" ht="15">
      <c r="A5" s="108">
        <v>2019</v>
      </c>
      <c r="B5" s="262">
        <v>964</v>
      </c>
      <c r="C5" s="264">
        <f>B5/L5</f>
        <v>0.1926073926073926</v>
      </c>
      <c r="D5" s="262">
        <v>185</v>
      </c>
      <c r="E5" s="264">
        <f>D5/L5</f>
        <v>0.03696303696303696</v>
      </c>
      <c r="F5" s="110">
        <v>1654</v>
      </c>
      <c r="G5" s="264">
        <f>F5/L5</f>
        <v>0.3304695304695305</v>
      </c>
      <c r="H5" s="110">
        <v>1332</v>
      </c>
      <c r="I5" s="264">
        <f>H5/L5</f>
        <v>0.26613386613386614</v>
      </c>
      <c r="J5" s="262">
        <v>870</v>
      </c>
      <c r="K5" s="264">
        <f>J5/L5</f>
        <v>0.17382617382617382</v>
      </c>
      <c r="L5" s="110">
        <v>5005</v>
      </c>
    </row>
    <row r="6" spans="1:12" s="12" customFormat="1" ht="15">
      <c r="A6" s="86">
        <v>2018</v>
      </c>
      <c r="B6" s="263">
        <v>887</v>
      </c>
      <c r="C6" s="264">
        <f>B6/L6</f>
        <v>0.1971111111111111</v>
      </c>
      <c r="D6" s="263">
        <v>165</v>
      </c>
      <c r="E6" s="264">
        <f>D6/L6</f>
        <v>0.03666666666666667</v>
      </c>
      <c r="F6" s="111">
        <v>1612</v>
      </c>
      <c r="G6" s="264">
        <f>F6/L6</f>
        <v>0.3582222222222222</v>
      </c>
      <c r="H6" s="111">
        <v>1079</v>
      </c>
      <c r="I6" s="264">
        <f>H6/L6</f>
        <v>0.23977777777777778</v>
      </c>
      <c r="J6" s="263">
        <v>757</v>
      </c>
      <c r="K6" s="264">
        <f>J6/L6</f>
        <v>0.16822222222222222</v>
      </c>
      <c r="L6" s="111">
        <f>SUM(B6,D6,F6,H6,J6)</f>
        <v>4500</v>
      </c>
    </row>
    <row r="7" spans="1:12" s="12" customFormat="1" ht="15">
      <c r="A7" s="86">
        <v>2017</v>
      </c>
      <c r="B7" s="111">
        <v>853</v>
      </c>
      <c r="C7" s="264">
        <f>B7/L7</f>
        <v>0.19342403628117913</v>
      </c>
      <c r="D7" s="111">
        <v>175</v>
      </c>
      <c r="E7" s="264">
        <f>D7/L7</f>
        <v>0.03968253968253968</v>
      </c>
      <c r="F7" s="111">
        <v>1656</v>
      </c>
      <c r="G7" s="264">
        <f>F7/L7</f>
        <v>0.37551020408163266</v>
      </c>
      <c r="H7" s="111">
        <v>978</v>
      </c>
      <c r="I7" s="264">
        <f>H7/L7</f>
        <v>0.2217687074829932</v>
      </c>
      <c r="J7" s="111">
        <v>748</v>
      </c>
      <c r="K7" s="264">
        <f>J7/L7</f>
        <v>0.16961451247165532</v>
      </c>
      <c r="L7" s="111">
        <f>SUM(B7,D7,F7,H7,J7)</f>
        <v>4410</v>
      </c>
    </row>
    <row r="8" spans="1:12" s="12" customFormat="1" ht="15">
      <c r="A8" s="86">
        <v>2016</v>
      </c>
      <c r="B8" s="111">
        <v>936</v>
      </c>
      <c r="C8" s="113">
        <f>B8/4446</f>
        <v>0.21052631578947367</v>
      </c>
      <c r="D8" s="111">
        <v>156</v>
      </c>
      <c r="E8" s="113">
        <f>D8/L8</f>
        <v>0.03442188879082083</v>
      </c>
      <c r="F8" s="111">
        <v>1701</v>
      </c>
      <c r="G8" s="113">
        <f>F8/L8</f>
        <v>0.37533097969991175</v>
      </c>
      <c r="H8" s="111">
        <f>217+759</f>
        <v>976</v>
      </c>
      <c r="I8" s="113">
        <f>H8/L8</f>
        <v>0.21535745807590467</v>
      </c>
      <c r="J8" s="111">
        <v>695</v>
      </c>
      <c r="K8" s="113">
        <f>J8/L8</f>
        <v>0.1533539276257723</v>
      </c>
      <c r="L8" s="111">
        <v>4532</v>
      </c>
    </row>
    <row r="9" spans="1:12" ht="15">
      <c r="A9" s="16">
        <v>2015</v>
      </c>
      <c r="B9" s="112">
        <v>920</v>
      </c>
      <c r="C9" s="113">
        <f>B9/4446</f>
        <v>0.206927575348628</v>
      </c>
      <c r="D9" s="112">
        <v>151</v>
      </c>
      <c r="E9" s="113">
        <f>D9/L9</f>
        <v>0.03397839783978398</v>
      </c>
      <c r="F9" s="112">
        <v>1741</v>
      </c>
      <c r="G9" s="113">
        <f>F9/L9</f>
        <v>0.3917641764176418</v>
      </c>
      <c r="H9" s="112">
        <f>209+807</f>
        <v>1016</v>
      </c>
      <c r="I9" s="113">
        <f>H9/L9</f>
        <v>0.22862286228622863</v>
      </c>
      <c r="J9" s="112">
        <v>616</v>
      </c>
      <c r="K9" s="113">
        <f>J9/L9</f>
        <v>0.13861386138613863</v>
      </c>
      <c r="L9" s="112">
        <f>SUM(B9,D9,F9,H9,J9)</f>
        <v>4444</v>
      </c>
    </row>
    <row r="10" spans="1:12" ht="15">
      <c r="A10" s="16">
        <v>2014</v>
      </c>
      <c r="B10" s="112">
        <v>981</v>
      </c>
      <c r="C10" s="113">
        <f aca="true" t="shared" si="0" ref="C10:C24">B10/L10</f>
        <v>0.19850263051396197</v>
      </c>
      <c r="D10" s="112">
        <v>154</v>
      </c>
      <c r="E10" s="113">
        <f aca="true" t="shared" si="1" ref="E10:E24">D10/L10</f>
        <v>0.031161473087818695</v>
      </c>
      <c r="F10" s="112">
        <v>1943</v>
      </c>
      <c r="G10" s="113">
        <f aca="true" t="shared" si="2" ref="G10:G24">F10/L10</f>
        <v>0.39316066369890734</v>
      </c>
      <c r="H10" s="112">
        <v>1269</v>
      </c>
      <c r="I10" s="113">
        <f aca="true" t="shared" si="3" ref="I10:I24">H10/L10</f>
        <v>0.25677863213273977</v>
      </c>
      <c r="J10" s="112">
        <v>595</v>
      </c>
      <c r="K10" s="113">
        <f aca="true" t="shared" si="4" ref="K10:K24">J10/L10</f>
        <v>0.12039660056657224</v>
      </c>
      <c r="L10" s="112">
        <v>4942</v>
      </c>
    </row>
    <row r="11" spans="1:12" ht="15">
      <c r="A11" s="16">
        <v>2013</v>
      </c>
      <c r="B11" s="112">
        <v>1022</v>
      </c>
      <c r="C11" s="113">
        <f t="shared" si="0"/>
        <v>0.18876985592907278</v>
      </c>
      <c r="D11" s="112">
        <v>153</v>
      </c>
      <c r="E11" s="113">
        <f t="shared" si="1"/>
        <v>0.028260066494274105</v>
      </c>
      <c r="F11" s="112">
        <v>2101</v>
      </c>
      <c r="G11" s="113">
        <f t="shared" si="2"/>
        <v>0.3880679719246398</v>
      </c>
      <c r="H11" s="112">
        <v>1578</v>
      </c>
      <c r="I11" s="113">
        <f t="shared" si="3"/>
        <v>0.29146656815663097</v>
      </c>
      <c r="J11" s="112">
        <v>560</v>
      </c>
      <c r="K11" s="113">
        <f t="shared" si="4"/>
        <v>0.10343553749538234</v>
      </c>
      <c r="L11" s="112">
        <v>5414</v>
      </c>
    </row>
    <row r="12" spans="1:12" ht="15">
      <c r="A12" s="16">
        <v>2012</v>
      </c>
      <c r="B12" s="112">
        <v>1218</v>
      </c>
      <c r="C12" s="113">
        <f t="shared" si="0"/>
        <v>0.2163410301953819</v>
      </c>
      <c r="D12" s="112">
        <v>144</v>
      </c>
      <c r="E12" s="113">
        <f t="shared" si="1"/>
        <v>0.02557726465364121</v>
      </c>
      <c r="F12" s="112">
        <v>2133</v>
      </c>
      <c r="G12" s="113">
        <f t="shared" si="2"/>
        <v>0.3788632326820604</v>
      </c>
      <c r="H12" s="112">
        <v>1653</v>
      </c>
      <c r="I12" s="113">
        <f t="shared" si="3"/>
        <v>0.2936056838365897</v>
      </c>
      <c r="J12" s="112">
        <v>482</v>
      </c>
      <c r="K12" s="113">
        <f t="shared" si="4"/>
        <v>0.08561278863232683</v>
      </c>
      <c r="L12" s="112">
        <v>5630</v>
      </c>
    </row>
    <row r="13" spans="1:12" ht="15">
      <c r="A13" s="16">
        <v>2011</v>
      </c>
      <c r="B13" s="112">
        <v>1133</v>
      </c>
      <c r="C13" s="113">
        <f t="shared" si="0"/>
        <v>0.20067304286220333</v>
      </c>
      <c r="D13" s="112">
        <v>147</v>
      </c>
      <c r="E13" s="113">
        <f t="shared" si="1"/>
        <v>0.026036131774707757</v>
      </c>
      <c r="F13" s="112">
        <v>2129</v>
      </c>
      <c r="G13" s="113">
        <f t="shared" si="2"/>
        <v>0.37708111937654976</v>
      </c>
      <c r="H13" s="112">
        <v>1798</v>
      </c>
      <c r="I13" s="113">
        <f t="shared" si="3"/>
        <v>0.31845554374778606</v>
      </c>
      <c r="J13" s="112">
        <v>439</v>
      </c>
      <c r="K13" s="113">
        <f t="shared" si="4"/>
        <v>0.0777541622387531</v>
      </c>
      <c r="L13" s="112">
        <v>5646</v>
      </c>
    </row>
    <row r="14" spans="1:12" ht="15">
      <c r="A14" s="16">
        <v>2010</v>
      </c>
      <c r="B14" s="112">
        <v>1113</v>
      </c>
      <c r="C14" s="113">
        <f t="shared" si="0"/>
        <v>0.19192964304190377</v>
      </c>
      <c r="D14" s="112">
        <v>151</v>
      </c>
      <c r="E14" s="113">
        <f t="shared" si="1"/>
        <v>0.026038972236592517</v>
      </c>
      <c r="F14" s="112">
        <v>2208</v>
      </c>
      <c r="G14" s="113">
        <f t="shared" si="2"/>
        <v>0.3807553026383859</v>
      </c>
      <c r="H14" s="112">
        <v>1916</v>
      </c>
      <c r="I14" s="113">
        <f t="shared" si="3"/>
        <v>0.33040179341265735</v>
      </c>
      <c r="J14" s="112">
        <v>411</v>
      </c>
      <c r="K14" s="113">
        <f t="shared" si="4"/>
        <v>0.07087428867046043</v>
      </c>
      <c r="L14" s="112">
        <v>5799</v>
      </c>
    </row>
    <row r="15" spans="1:12" ht="15">
      <c r="A15" s="16">
        <v>2009</v>
      </c>
      <c r="B15" s="112">
        <v>1129</v>
      </c>
      <c r="C15" s="113">
        <f t="shared" si="0"/>
        <v>0.1979312762973352</v>
      </c>
      <c r="D15" s="112">
        <v>127</v>
      </c>
      <c r="E15" s="113">
        <f t="shared" si="1"/>
        <v>0.02226507713884993</v>
      </c>
      <c r="F15" s="112">
        <v>2214</v>
      </c>
      <c r="G15" s="113">
        <f t="shared" si="2"/>
        <v>0.38814866760168304</v>
      </c>
      <c r="H15" s="112">
        <v>1864</v>
      </c>
      <c r="I15" s="113">
        <f t="shared" si="3"/>
        <v>0.3267882187938289</v>
      </c>
      <c r="J15" s="112">
        <v>370</v>
      </c>
      <c r="K15" s="113">
        <f t="shared" si="4"/>
        <v>0.06486676016830295</v>
      </c>
      <c r="L15" s="112">
        <v>5704</v>
      </c>
    </row>
    <row r="16" spans="1:12" ht="15">
      <c r="A16" s="16">
        <v>2008</v>
      </c>
      <c r="B16" s="112">
        <v>979</v>
      </c>
      <c r="C16" s="113">
        <f t="shared" si="0"/>
        <v>0.19478710704337446</v>
      </c>
      <c r="D16" s="112">
        <v>88</v>
      </c>
      <c r="E16" s="113">
        <f t="shared" si="1"/>
        <v>0.017508953442101075</v>
      </c>
      <c r="F16" s="112">
        <v>1974</v>
      </c>
      <c r="G16" s="113">
        <f t="shared" si="2"/>
        <v>0.39275766016713093</v>
      </c>
      <c r="H16" s="112">
        <v>1701</v>
      </c>
      <c r="I16" s="113">
        <f t="shared" si="3"/>
        <v>0.3384401114206128</v>
      </c>
      <c r="J16" s="112">
        <v>284</v>
      </c>
      <c r="K16" s="113">
        <f t="shared" si="4"/>
        <v>0.05650616792678074</v>
      </c>
      <c r="L16" s="112">
        <v>5026</v>
      </c>
    </row>
    <row r="17" spans="1:12" ht="15">
      <c r="A17" s="16">
        <v>2007</v>
      </c>
      <c r="B17" s="112">
        <v>753</v>
      </c>
      <c r="C17" s="113">
        <f t="shared" si="0"/>
        <v>0.17187856653732025</v>
      </c>
      <c r="D17" s="112">
        <v>68</v>
      </c>
      <c r="E17" s="113">
        <f t="shared" si="1"/>
        <v>0.01552157041771285</v>
      </c>
      <c r="F17" s="112">
        <v>1756</v>
      </c>
      <c r="G17" s="113">
        <f t="shared" si="2"/>
        <v>0.4008217301985848</v>
      </c>
      <c r="H17" s="112">
        <v>1524</v>
      </c>
      <c r="I17" s="113">
        <f t="shared" si="3"/>
        <v>0.34786578406756447</v>
      </c>
      <c r="J17" s="112">
        <v>280</v>
      </c>
      <c r="K17" s="113">
        <f t="shared" si="4"/>
        <v>0.06391234877881762</v>
      </c>
      <c r="L17" s="112">
        <v>4381</v>
      </c>
    </row>
    <row r="18" spans="1:12" ht="15">
      <c r="A18" s="16">
        <v>2006</v>
      </c>
      <c r="B18" s="112">
        <v>409</v>
      </c>
      <c r="C18" s="113">
        <f t="shared" si="0"/>
        <v>0.10765991050276388</v>
      </c>
      <c r="D18" s="112">
        <v>261</v>
      </c>
      <c r="E18" s="113">
        <f t="shared" si="1"/>
        <v>0.06870229007633588</v>
      </c>
      <c r="F18" s="112">
        <v>1618</v>
      </c>
      <c r="G18" s="113">
        <f t="shared" si="2"/>
        <v>0.4259015530402738</v>
      </c>
      <c r="H18" s="112">
        <v>1302</v>
      </c>
      <c r="I18" s="113">
        <f t="shared" si="3"/>
        <v>0.3427217688865491</v>
      </c>
      <c r="J18" s="112">
        <v>209</v>
      </c>
      <c r="K18" s="113">
        <f t="shared" si="4"/>
        <v>0.05501447749407739</v>
      </c>
      <c r="L18" s="112">
        <v>3799</v>
      </c>
    </row>
    <row r="19" spans="1:12" ht="15">
      <c r="A19" s="16">
        <v>2005</v>
      </c>
      <c r="B19" s="112">
        <v>354</v>
      </c>
      <c r="C19" s="113">
        <f t="shared" si="0"/>
        <v>0.09209157127991675</v>
      </c>
      <c r="D19" s="112">
        <v>232</v>
      </c>
      <c r="E19" s="113">
        <f t="shared" si="1"/>
        <v>0.060353798126951096</v>
      </c>
      <c r="F19" s="112">
        <v>1826</v>
      </c>
      <c r="G19" s="113">
        <f t="shared" si="2"/>
        <v>0.4750260145681582</v>
      </c>
      <c r="H19" s="112">
        <v>1254</v>
      </c>
      <c r="I19" s="113">
        <f t="shared" si="3"/>
        <v>0.3262226847034339</v>
      </c>
      <c r="J19" s="112">
        <v>178</v>
      </c>
      <c r="K19" s="113">
        <f t="shared" si="4"/>
        <v>0.04630593132154006</v>
      </c>
      <c r="L19" s="112">
        <v>3844</v>
      </c>
    </row>
    <row r="20" spans="1:12" ht="15">
      <c r="A20" s="16">
        <v>2004</v>
      </c>
      <c r="B20" s="112">
        <v>261</v>
      </c>
      <c r="C20" s="113">
        <f t="shared" si="0"/>
        <v>0.08272583201267829</v>
      </c>
      <c r="D20" s="112">
        <v>165</v>
      </c>
      <c r="E20" s="113">
        <f t="shared" si="1"/>
        <v>0.05229793977812995</v>
      </c>
      <c r="F20" s="112">
        <v>1585</v>
      </c>
      <c r="G20" s="113">
        <f t="shared" si="2"/>
        <v>0.5023771790808241</v>
      </c>
      <c r="H20" s="112">
        <v>998</v>
      </c>
      <c r="I20" s="113">
        <f t="shared" si="3"/>
        <v>0.31632329635499207</v>
      </c>
      <c r="J20" s="112">
        <v>146</v>
      </c>
      <c r="K20" s="113">
        <f t="shared" si="4"/>
        <v>0.046275752773375596</v>
      </c>
      <c r="L20" s="112">
        <v>3155</v>
      </c>
    </row>
    <row r="21" spans="1:12" ht="15">
      <c r="A21" s="16">
        <v>2003</v>
      </c>
      <c r="B21" s="112">
        <v>192</v>
      </c>
      <c r="C21" s="113">
        <f t="shared" si="0"/>
        <v>0.06936416184971098</v>
      </c>
      <c r="D21" s="112">
        <v>137</v>
      </c>
      <c r="E21" s="113">
        <f t="shared" si="1"/>
        <v>0.04949421965317919</v>
      </c>
      <c r="F21" s="112">
        <v>1588</v>
      </c>
      <c r="G21" s="113">
        <f t="shared" si="2"/>
        <v>0.5736994219653179</v>
      </c>
      <c r="H21" s="112">
        <v>741</v>
      </c>
      <c r="I21" s="113">
        <f t="shared" si="3"/>
        <v>0.2677023121387283</v>
      </c>
      <c r="J21" s="112">
        <v>110</v>
      </c>
      <c r="K21" s="113">
        <f t="shared" si="4"/>
        <v>0.039739884393063585</v>
      </c>
      <c r="L21" s="112">
        <v>2768</v>
      </c>
    </row>
    <row r="22" spans="1:12" ht="15">
      <c r="A22" s="16">
        <v>2002</v>
      </c>
      <c r="B22" s="112">
        <v>142</v>
      </c>
      <c r="C22" s="113">
        <f t="shared" si="0"/>
        <v>0.0670760510155881</v>
      </c>
      <c r="D22" s="112">
        <v>62</v>
      </c>
      <c r="E22" s="113">
        <f t="shared" si="1"/>
        <v>0.029286726499763816</v>
      </c>
      <c r="F22" s="112">
        <v>1380</v>
      </c>
      <c r="G22" s="113">
        <f t="shared" si="2"/>
        <v>0.6518658478979689</v>
      </c>
      <c r="H22" s="112">
        <v>441</v>
      </c>
      <c r="I22" s="113">
        <f t="shared" si="3"/>
        <v>0.20831365139348135</v>
      </c>
      <c r="J22" s="112">
        <v>92</v>
      </c>
      <c r="K22" s="113">
        <f t="shared" si="4"/>
        <v>0.04345772319319792</v>
      </c>
      <c r="L22" s="112">
        <v>2117</v>
      </c>
    </row>
    <row r="23" spans="1:12" ht="15">
      <c r="A23" s="16">
        <v>2001</v>
      </c>
      <c r="B23" s="112">
        <v>114</v>
      </c>
      <c r="C23" s="113">
        <f t="shared" si="0"/>
        <v>0.07102803738317758</v>
      </c>
      <c r="D23" s="112">
        <v>32</v>
      </c>
      <c r="E23" s="113">
        <f t="shared" si="1"/>
        <v>0.019937694704049845</v>
      </c>
      <c r="F23" s="112">
        <v>1121</v>
      </c>
      <c r="G23" s="113">
        <f t="shared" si="2"/>
        <v>0.6984423676012461</v>
      </c>
      <c r="H23" s="112">
        <v>248</v>
      </c>
      <c r="I23" s="113">
        <f t="shared" si="3"/>
        <v>0.1545171339563863</v>
      </c>
      <c r="J23" s="112">
        <v>90</v>
      </c>
      <c r="K23" s="113">
        <f t="shared" si="4"/>
        <v>0.056074766355140186</v>
      </c>
      <c r="L23" s="112">
        <v>1605</v>
      </c>
    </row>
    <row r="24" spans="1:12" ht="15.75" customHeight="1" thickBot="1">
      <c r="A24" s="194">
        <v>2000</v>
      </c>
      <c r="B24" s="195">
        <v>106</v>
      </c>
      <c r="C24" s="196">
        <f t="shared" si="0"/>
        <v>0.07916355489171023</v>
      </c>
      <c r="D24" s="195">
        <v>17</v>
      </c>
      <c r="E24" s="196">
        <f t="shared" si="1"/>
        <v>0.012696041822255415</v>
      </c>
      <c r="F24" s="195">
        <v>964</v>
      </c>
      <c r="G24" s="196">
        <f t="shared" si="2"/>
        <v>0.7199402539208365</v>
      </c>
      <c r="H24" s="195">
        <v>179</v>
      </c>
      <c r="I24" s="196">
        <f t="shared" si="3"/>
        <v>0.13368185212845407</v>
      </c>
      <c r="J24" s="195">
        <v>73</v>
      </c>
      <c r="K24" s="196">
        <f t="shared" si="4"/>
        <v>0.05451829723674384</v>
      </c>
      <c r="L24" s="195">
        <v>1339</v>
      </c>
    </row>
    <row r="25" spans="1:13" ht="15">
      <c r="A25" s="18" t="s">
        <v>258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7"/>
    </row>
    <row r="26" spans="1:13" ht="15">
      <c r="A26" s="18" t="s">
        <v>277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7"/>
    </row>
    <row r="27" ht="15">
      <c r="A27" s="89" t="s">
        <v>244</v>
      </c>
    </row>
  </sheetData>
  <hyperlinks>
    <hyperlink ref="A27" location="Í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ignoredErrors>
    <ignoredError sqref="C9" formula="1"/>
  </ignoredErrors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2"/>
  <sheetViews>
    <sheetView showGridLines="0" view="pageLayout" workbookViewId="0" topLeftCell="A31">
      <selection activeCell="C38" sqref="C38"/>
    </sheetView>
  </sheetViews>
  <sheetFormatPr defaultColWidth="11.421875" defaultRowHeight="15"/>
  <cols>
    <col min="1" max="1" width="15.57421875" style="0" customWidth="1"/>
    <col min="2" max="2" width="11.421875" style="103" customWidth="1"/>
    <col min="3" max="3" width="7.00390625" style="103" bestFit="1" customWidth="1"/>
    <col min="4" max="4" width="11.421875" style="103" customWidth="1"/>
    <col min="5" max="5" width="7.00390625" style="103" bestFit="1" customWidth="1"/>
    <col min="6" max="6" width="11.421875" style="103" customWidth="1"/>
    <col min="7" max="7" width="7.00390625" style="103" bestFit="1" customWidth="1"/>
  </cols>
  <sheetData>
    <row r="1" spans="1:7" s="2" customFormat="1" ht="15">
      <c r="A1" s="2" t="s">
        <v>279</v>
      </c>
      <c r="B1" s="100"/>
      <c r="C1" s="100"/>
      <c r="D1" s="100"/>
      <c r="E1" s="100"/>
      <c r="F1" s="100"/>
      <c r="G1" s="100"/>
    </row>
    <row r="2" ht="15">
      <c r="A2" s="13">
        <v>2019</v>
      </c>
    </row>
    <row r="4" spans="1:7" ht="15.75" thickBot="1">
      <c r="A4" s="191" t="s">
        <v>43</v>
      </c>
      <c r="B4" s="193" t="s">
        <v>10</v>
      </c>
      <c r="C4" s="193" t="s">
        <v>11</v>
      </c>
      <c r="D4" s="193" t="s">
        <v>12</v>
      </c>
      <c r="E4" s="193" t="s">
        <v>11</v>
      </c>
      <c r="F4" s="193" t="s">
        <v>13</v>
      </c>
      <c r="G4" s="193" t="s">
        <v>11</v>
      </c>
    </row>
    <row r="5" spans="1:7" ht="15" customHeight="1">
      <c r="A5" s="81" t="s">
        <v>44</v>
      </c>
      <c r="B5" s="114">
        <v>818</v>
      </c>
      <c r="C5" s="115">
        <v>0.16343656343656343</v>
      </c>
      <c r="D5" s="114">
        <v>720</v>
      </c>
      <c r="E5" s="115">
        <v>0.14385614385614387</v>
      </c>
      <c r="F5" s="114">
        <v>1538</v>
      </c>
      <c r="G5" s="115">
        <v>0.3072927072927073</v>
      </c>
    </row>
    <row r="6" spans="1:7" ht="15">
      <c r="A6" s="81" t="s">
        <v>46</v>
      </c>
      <c r="B6" s="114">
        <v>224</v>
      </c>
      <c r="C6" s="115">
        <v>0.044755244755244755</v>
      </c>
      <c r="D6" s="114">
        <v>210</v>
      </c>
      <c r="E6" s="115">
        <v>0.04195804195804196</v>
      </c>
      <c r="F6" s="114">
        <v>434</v>
      </c>
      <c r="G6" s="115">
        <v>0.0867132867132867</v>
      </c>
    </row>
    <row r="7" spans="1:7" ht="15">
      <c r="A7" s="81" t="s">
        <v>45</v>
      </c>
      <c r="B7" s="114">
        <v>148</v>
      </c>
      <c r="C7" s="115">
        <v>0.029570429570429567</v>
      </c>
      <c r="D7" s="114">
        <v>177</v>
      </c>
      <c r="E7" s="115">
        <v>0.03536463536463536</v>
      </c>
      <c r="F7" s="114">
        <v>325</v>
      </c>
      <c r="G7" s="115">
        <v>0.06493506493506493</v>
      </c>
    </row>
    <row r="8" spans="1:7" ht="15">
      <c r="A8" s="81" t="s">
        <v>47</v>
      </c>
      <c r="B8" s="114">
        <v>130</v>
      </c>
      <c r="C8" s="115">
        <v>0.025974025974025972</v>
      </c>
      <c r="D8" s="114">
        <v>122</v>
      </c>
      <c r="E8" s="115">
        <v>0.024375624375624377</v>
      </c>
      <c r="F8" s="114">
        <v>252</v>
      </c>
      <c r="G8" s="115">
        <v>0.05034965034965035</v>
      </c>
    </row>
    <row r="9" spans="1:7" ht="15">
      <c r="A9" s="81" t="s">
        <v>49</v>
      </c>
      <c r="B9" s="114">
        <v>92</v>
      </c>
      <c r="C9" s="115">
        <v>0.01838161838161838</v>
      </c>
      <c r="D9" s="114">
        <v>107</v>
      </c>
      <c r="E9" s="115">
        <v>0.021378621378621378</v>
      </c>
      <c r="F9" s="114">
        <v>199</v>
      </c>
      <c r="G9" s="115">
        <v>0.03976023976023976</v>
      </c>
    </row>
    <row r="10" spans="1:7" ht="15">
      <c r="A10" s="81" t="s">
        <v>50</v>
      </c>
      <c r="B10" s="114">
        <v>130</v>
      </c>
      <c r="C10" s="115">
        <v>0.025974025974025972</v>
      </c>
      <c r="D10" s="114">
        <v>69</v>
      </c>
      <c r="E10" s="115">
        <v>0.013786213786213787</v>
      </c>
      <c r="F10" s="114">
        <v>199</v>
      </c>
      <c r="G10" s="115">
        <v>0.03976023976023976</v>
      </c>
    </row>
    <row r="11" spans="1:7" ht="15">
      <c r="A11" s="81" t="s">
        <v>48</v>
      </c>
      <c r="B11" s="114">
        <v>127</v>
      </c>
      <c r="C11" s="115">
        <v>0.025374625374625374</v>
      </c>
      <c r="D11" s="114">
        <v>63</v>
      </c>
      <c r="E11" s="115">
        <v>0.012587412587412588</v>
      </c>
      <c r="F11" s="114">
        <v>190</v>
      </c>
      <c r="G11" s="115">
        <v>0.03796203796203796</v>
      </c>
    </row>
    <row r="12" spans="1:7" ht="15">
      <c r="A12" s="81" t="s">
        <v>63</v>
      </c>
      <c r="B12" s="114">
        <v>36</v>
      </c>
      <c r="C12" s="115">
        <v>0.007192807192807193</v>
      </c>
      <c r="D12" s="114">
        <v>118</v>
      </c>
      <c r="E12" s="115">
        <v>0.023576423576423578</v>
      </c>
      <c r="F12" s="114">
        <v>154</v>
      </c>
      <c r="G12" s="115">
        <v>0.03076923076923077</v>
      </c>
    </row>
    <row r="13" spans="1:7" ht="15">
      <c r="A13" s="81" t="s">
        <v>58</v>
      </c>
      <c r="B13" s="114">
        <v>47</v>
      </c>
      <c r="C13" s="115">
        <v>0.009390609390609391</v>
      </c>
      <c r="D13" s="114">
        <v>83</v>
      </c>
      <c r="E13" s="115">
        <v>0.016583416583416583</v>
      </c>
      <c r="F13" s="114">
        <v>130</v>
      </c>
      <c r="G13" s="115">
        <v>0.025974025974025972</v>
      </c>
    </row>
    <row r="14" spans="1:7" ht="15">
      <c r="A14" s="81" t="s">
        <v>51</v>
      </c>
      <c r="B14" s="114">
        <v>47</v>
      </c>
      <c r="C14" s="284">
        <v>0.009390609390609391</v>
      </c>
      <c r="D14" s="114">
        <v>61</v>
      </c>
      <c r="E14" s="116">
        <v>0.012187812187812189</v>
      </c>
      <c r="F14" s="114">
        <v>108</v>
      </c>
      <c r="G14" s="115">
        <v>0.021578421578421582</v>
      </c>
    </row>
    <row r="15" spans="1:7" ht="15">
      <c r="A15" s="81" t="s">
        <v>60</v>
      </c>
      <c r="B15" s="114">
        <v>39</v>
      </c>
      <c r="C15" s="284">
        <v>0.007792207792207792</v>
      </c>
      <c r="D15" s="114">
        <v>69</v>
      </c>
      <c r="E15" s="115">
        <v>0.013786213786213787</v>
      </c>
      <c r="F15" s="114">
        <v>108</v>
      </c>
      <c r="G15" s="115">
        <v>0.021578421578421582</v>
      </c>
    </row>
    <row r="16" spans="1:7" ht="15">
      <c r="A16" s="81" t="s">
        <v>55</v>
      </c>
      <c r="B16" s="114">
        <v>41</v>
      </c>
      <c r="C16" s="115">
        <v>0.008191808191808193</v>
      </c>
      <c r="D16" s="114">
        <v>61</v>
      </c>
      <c r="E16" s="116">
        <v>0.012187812187812189</v>
      </c>
      <c r="F16" s="114">
        <v>102</v>
      </c>
      <c r="G16" s="115">
        <v>0.02037962037962038</v>
      </c>
    </row>
    <row r="17" spans="1:7" ht="15">
      <c r="A17" s="81" t="s">
        <v>52</v>
      </c>
      <c r="B17" s="114">
        <v>45</v>
      </c>
      <c r="C17" s="284">
        <v>0.008991008991008992</v>
      </c>
      <c r="D17" s="114">
        <v>53</v>
      </c>
      <c r="E17" s="116">
        <v>0.01058941058941059</v>
      </c>
      <c r="F17" s="114">
        <v>98</v>
      </c>
      <c r="G17" s="115">
        <v>0.019580419580419582</v>
      </c>
    </row>
    <row r="18" spans="1:7" ht="15">
      <c r="A18" s="81" t="s">
        <v>53</v>
      </c>
      <c r="B18" s="114">
        <v>39</v>
      </c>
      <c r="C18" s="284">
        <v>0.007792207792207792</v>
      </c>
      <c r="D18" s="114">
        <v>44</v>
      </c>
      <c r="E18" s="284">
        <v>0.008791208791208791</v>
      </c>
      <c r="F18" s="114">
        <v>83</v>
      </c>
      <c r="G18" s="115">
        <v>0.016583416583416583</v>
      </c>
    </row>
    <row r="19" spans="1:7" ht="15">
      <c r="A19" s="81" t="s">
        <v>59</v>
      </c>
      <c r="B19" s="114">
        <v>35</v>
      </c>
      <c r="C19" s="284">
        <v>0.006993006993006993</v>
      </c>
      <c r="D19" s="114">
        <v>43</v>
      </c>
      <c r="E19" s="284">
        <v>0.008591408591408592</v>
      </c>
      <c r="F19" s="114">
        <v>78</v>
      </c>
      <c r="G19" s="115">
        <v>0.015584415584415584</v>
      </c>
    </row>
    <row r="20" spans="1:7" ht="15">
      <c r="A20" s="81" t="s">
        <v>57</v>
      </c>
      <c r="B20" s="114">
        <v>29</v>
      </c>
      <c r="C20" s="284">
        <v>0.005794205794205794</v>
      </c>
      <c r="D20" s="114">
        <v>36</v>
      </c>
      <c r="E20" s="115">
        <v>0.007192807192807193</v>
      </c>
      <c r="F20" s="114">
        <v>65</v>
      </c>
      <c r="G20" s="115">
        <v>0.012987012987012986</v>
      </c>
    </row>
    <row r="21" spans="1:7" ht="15">
      <c r="A21" s="81" t="s">
        <v>65</v>
      </c>
      <c r="B21" s="114">
        <v>27</v>
      </c>
      <c r="C21" s="284">
        <v>0.0053946053946053955</v>
      </c>
      <c r="D21" s="114">
        <v>37</v>
      </c>
      <c r="E21" s="284">
        <v>0.007392607392607392</v>
      </c>
      <c r="F21" s="114">
        <v>64</v>
      </c>
      <c r="G21" s="115">
        <v>0.012787212787212787</v>
      </c>
    </row>
    <row r="22" spans="1:7" ht="15">
      <c r="A22" s="81" t="s">
        <v>56</v>
      </c>
      <c r="B22" s="114">
        <v>36</v>
      </c>
      <c r="C22" s="284">
        <v>0.007192807192807193</v>
      </c>
      <c r="D22" s="114">
        <v>25</v>
      </c>
      <c r="E22" s="284">
        <v>0.004995004995004995</v>
      </c>
      <c r="F22" s="114">
        <v>61</v>
      </c>
      <c r="G22" s="115">
        <v>0.012187812187812189</v>
      </c>
    </row>
    <row r="23" spans="1:7" ht="15">
      <c r="A23" s="81" t="s">
        <v>54</v>
      </c>
      <c r="B23" s="114">
        <v>24</v>
      </c>
      <c r="C23" s="284">
        <v>0.004795204795204795</v>
      </c>
      <c r="D23" s="114">
        <v>34</v>
      </c>
      <c r="E23" s="284">
        <v>0.006793206793206793</v>
      </c>
      <c r="F23" s="114">
        <v>58</v>
      </c>
      <c r="G23" s="115">
        <v>0.011588411588411588</v>
      </c>
    </row>
    <row r="24" spans="1:7" ht="15">
      <c r="A24" s="81" t="s">
        <v>66</v>
      </c>
      <c r="B24" s="114">
        <v>16</v>
      </c>
      <c r="C24" s="284">
        <v>0.003196803196803197</v>
      </c>
      <c r="D24" s="114">
        <v>40</v>
      </c>
      <c r="E24" s="284">
        <v>0.007992007992007992</v>
      </c>
      <c r="F24" s="114">
        <v>56</v>
      </c>
      <c r="G24" s="115">
        <v>0.011188811188811189</v>
      </c>
    </row>
    <row r="25" spans="1:7" ht="15">
      <c r="A25" s="81" t="s">
        <v>269</v>
      </c>
      <c r="B25" s="114">
        <v>31</v>
      </c>
      <c r="C25" s="284">
        <v>0.006193806193806194</v>
      </c>
      <c r="D25" s="114">
        <v>18</v>
      </c>
      <c r="E25" s="284">
        <v>0.0035964035964035964</v>
      </c>
      <c r="F25" s="114">
        <v>49</v>
      </c>
      <c r="G25" s="115">
        <v>0.009790209790209791</v>
      </c>
    </row>
    <row r="26" spans="1:7" ht="24">
      <c r="A26" s="81" t="s">
        <v>125</v>
      </c>
      <c r="B26" s="114">
        <v>21</v>
      </c>
      <c r="C26" s="284">
        <v>0.004195804195804196</v>
      </c>
      <c r="D26" s="114">
        <v>28</v>
      </c>
      <c r="E26" s="284">
        <v>0.005594405594405594</v>
      </c>
      <c r="F26" s="114">
        <v>49</v>
      </c>
      <c r="G26" s="284">
        <v>0.009790209790209791</v>
      </c>
    </row>
    <row r="27" spans="1:7" ht="15">
      <c r="A27" s="81" t="s">
        <v>64</v>
      </c>
      <c r="B27" s="114">
        <v>23</v>
      </c>
      <c r="C27" s="284">
        <v>0.004595404595404595</v>
      </c>
      <c r="D27" s="114">
        <v>24</v>
      </c>
      <c r="E27" s="284">
        <v>0.004795204795204795</v>
      </c>
      <c r="F27" s="114">
        <v>47</v>
      </c>
      <c r="G27" s="284">
        <v>0.009390609390609391</v>
      </c>
    </row>
    <row r="28" spans="1:7" ht="15">
      <c r="A28" s="81" t="s">
        <v>61</v>
      </c>
      <c r="B28" s="114">
        <v>25</v>
      </c>
      <c r="C28" s="284">
        <v>0.004995004995004995</v>
      </c>
      <c r="D28" s="114">
        <v>20</v>
      </c>
      <c r="E28" s="284">
        <v>0.003996003996003996</v>
      </c>
      <c r="F28" s="114">
        <v>45</v>
      </c>
      <c r="G28" s="284">
        <v>0.008991008991008992</v>
      </c>
    </row>
    <row r="29" spans="1:7" ht="15.75" thickBot="1">
      <c r="A29" s="197" t="s">
        <v>62</v>
      </c>
      <c r="B29" s="198">
        <v>17</v>
      </c>
      <c r="C29" s="285">
        <v>0.0033966033966033966</v>
      </c>
      <c r="D29" s="198">
        <v>27</v>
      </c>
      <c r="E29" s="285">
        <v>0.0053946053946053955</v>
      </c>
      <c r="F29" s="198">
        <v>44</v>
      </c>
      <c r="G29" s="285">
        <v>0.008791208791208791</v>
      </c>
    </row>
    <row r="30" ht="15">
      <c r="A30" s="18" t="s">
        <v>278</v>
      </c>
    </row>
    <row r="31" ht="15">
      <c r="A31" s="18" t="s">
        <v>277</v>
      </c>
    </row>
    <row r="32" ht="15">
      <c r="A32" s="89" t="s">
        <v>244</v>
      </c>
    </row>
  </sheetData>
  <hyperlinks>
    <hyperlink ref="A32" location="Í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5"/>
  <sheetViews>
    <sheetView showGridLines="0" view="pageLayout" workbookViewId="0" topLeftCell="A31">
      <selection activeCell="B46" sqref="B46"/>
    </sheetView>
  </sheetViews>
  <sheetFormatPr defaultColWidth="11.421875" defaultRowHeight="15"/>
  <cols>
    <col min="8" max="8" width="5.421875" style="0" customWidth="1"/>
  </cols>
  <sheetData>
    <row r="1" spans="1:2" s="2" customFormat="1" ht="15">
      <c r="A1" s="2" t="s">
        <v>18</v>
      </c>
      <c r="B1" s="2" t="s">
        <v>26</v>
      </c>
    </row>
    <row r="22" spans="1:7" ht="15.75" thickBot="1">
      <c r="A22" s="175" t="s">
        <v>68</v>
      </c>
      <c r="B22" s="176" t="s">
        <v>10</v>
      </c>
      <c r="C22" s="176" t="s">
        <v>11</v>
      </c>
      <c r="D22" s="176" t="s">
        <v>12</v>
      </c>
      <c r="E22" s="176" t="s">
        <v>11</v>
      </c>
      <c r="F22" s="176" t="s">
        <v>13</v>
      </c>
      <c r="G22" s="176" t="s">
        <v>11</v>
      </c>
    </row>
    <row r="23" spans="1:7" ht="15">
      <c r="A23" s="19" t="s">
        <v>69</v>
      </c>
      <c r="B23" s="20">
        <v>1524</v>
      </c>
      <c r="C23" s="21">
        <v>0.024701763485477177</v>
      </c>
      <c r="D23" s="20">
        <v>1357</v>
      </c>
      <c r="E23" s="21">
        <v>0.021994942946058093</v>
      </c>
      <c r="F23" s="20">
        <v>2881</v>
      </c>
      <c r="G23" s="21">
        <v>0.04669670643153527</v>
      </c>
    </row>
    <row r="24" spans="1:7" ht="15.75" customHeight="1">
      <c r="A24" s="19" t="s">
        <v>70</v>
      </c>
      <c r="B24" s="20">
        <v>1900</v>
      </c>
      <c r="C24" s="21">
        <v>0.030796161825726146</v>
      </c>
      <c r="D24" s="20">
        <v>1813</v>
      </c>
      <c r="E24" s="21">
        <v>0.029386021784232365</v>
      </c>
      <c r="F24" s="20">
        <v>3713</v>
      </c>
      <c r="G24" s="21">
        <v>0.06018218360995851</v>
      </c>
    </row>
    <row r="25" spans="1:7" ht="15">
      <c r="A25" s="19" t="s">
        <v>71</v>
      </c>
      <c r="B25" s="20">
        <v>2101</v>
      </c>
      <c r="C25" s="21">
        <v>0.03405407157676348</v>
      </c>
      <c r="D25" s="20">
        <v>1960</v>
      </c>
      <c r="E25" s="21">
        <v>0.03176867219917012</v>
      </c>
      <c r="F25" s="20">
        <v>4061</v>
      </c>
      <c r="G25" s="21">
        <v>0.06582274377593361</v>
      </c>
    </row>
    <row r="26" spans="1:7" ht="15">
      <c r="A26" s="19" t="s">
        <v>72</v>
      </c>
      <c r="B26" s="20">
        <v>1727</v>
      </c>
      <c r="C26" s="21">
        <v>0.027992090248962657</v>
      </c>
      <c r="D26" s="20">
        <v>1652</v>
      </c>
      <c r="E26" s="21">
        <v>0.02677645228215768</v>
      </c>
      <c r="F26" s="20">
        <v>3379</v>
      </c>
      <c r="G26" s="21">
        <v>0.05476854253112033</v>
      </c>
    </row>
    <row r="27" spans="1:7" ht="15">
      <c r="A27" s="19" t="s">
        <v>73</v>
      </c>
      <c r="B27" s="20">
        <v>1479</v>
      </c>
      <c r="C27" s="21">
        <v>0.023972380705394192</v>
      </c>
      <c r="D27" s="20">
        <v>1332</v>
      </c>
      <c r="E27" s="21">
        <v>0.02158973029045643</v>
      </c>
      <c r="F27" s="20">
        <v>2811</v>
      </c>
      <c r="G27" s="21">
        <v>0.04556211099585062</v>
      </c>
    </row>
    <row r="28" spans="1:7" ht="15">
      <c r="A28" s="19" t="s">
        <v>74</v>
      </c>
      <c r="B28" s="20">
        <v>1344</v>
      </c>
      <c r="C28" s="21">
        <v>0.021784232365145227</v>
      </c>
      <c r="D28" s="20">
        <v>1335</v>
      </c>
      <c r="E28" s="21">
        <v>0.02163835580912863</v>
      </c>
      <c r="F28" s="20">
        <v>2679</v>
      </c>
      <c r="G28" s="21">
        <v>0.04342258817427386</v>
      </c>
    </row>
    <row r="29" spans="1:7" ht="15">
      <c r="A29" s="19" t="s">
        <v>75</v>
      </c>
      <c r="B29" s="20">
        <v>1554</v>
      </c>
      <c r="C29" s="21">
        <v>0.02518801867219917</v>
      </c>
      <c r="D29" s="20">
        <v>1596</v>
      </c>
      <c r="E29" s="21">
        <v>0.025868775933609957</v>
      </c>
      <c r="F29" s="20">
        <v>3150</v>
      </c>
      <c r="G29" s="21">
        <v>0.05105679460580912</v>
      </c>
    </row>
    <row r="30" spans="1:7" ht="15">
      <c r="A30" s="19" t="s">
        <v>76</v>
      </c>
      <c r="B30" s="20">
        <v>2203</v>
      </c>
      <c r="C30" s="21">
        <v>0.035707339211618255</v>
      </c>
      <c r="D30" s="20">
        <v>2233</v>
      </c>
      <c r="E30" s="21">
        <v>0.03619359439834025</v>
      </c>
      <c r="F30" s="20">
        <v>4436</v>
      </c>
      <c r="G30" s="21">
        <v>0.0719009336099585</v>
      </c>
    </row>
    <row r="31" spans="1:7" ht="15">
      <c r="A31" s="19" t="s">
        <v>77</v>
      </c>
      <c r="B31" s="20">
        <v>3042</v>
      </c>
      <c r="C31" s="21">
        <v>0.04930627593360995</v>
      </c>
      <c r="D31" s="20">
        <v>3060</v>
      </c>
      <c r="E31" s="21">
        <v>0.04959802904564315</v>
      </c>
      <c r="F31" s="20">
        <v>6102</v>
      </c>
      <c r="G31" s="21">
        <v>0.09890430497925311</v>
      </c>
    </row>
    <row r="32" spans="1:7" ht="15">
      <c r="A32" s="19" t="s">
        <v>78</v>
      </c>
      <c r="B32" s="20">
        <v>2946</v>
      </c>
      <c r="C32" s="21">
        <v>0.04775025933609958</v>
      </c>
      <c r="D32" s="20">
        <v>2810</v>
      </c>
      <c r="E32" s="21">
        <v>0.045545902489626554</v>
      </c>
      <c r="F32" s="20">
        <v>5756</v>
      </c>
      <c r="G32" s="21">
        <v>0.09329616182572614</v>
      </c>
    </row>
    <row r="33" spans="1:7" ht="15">
      <c r="A33" s="19" t="s">
        <v>79</v>
      </c>
      <c r="B33" s="20">
        <v>2572</v>
      </c>
      <c r="C33" s="21">
        <v>0.04168827800829875</v>
      </c>
      <c r="D33" s="20">
        <v>2399</v>
      </c>
      <c r="E33" s="21">
        <v>0.03888420643153527</v>
      </c>
      <c r="F33" s="20">
        <v>4971</v>
      </c>
      <c r="G33" s="21">
        <v>0.08057248443983403</v>
      </c>
    </row>
    <row r="34" spans="1:7" ht="15">
      <c r="A34" s="19" t="s">
        <v>80</v>
      </c>
      <c r="B34" s="20">
        <v>1847</v>
      </c>
      <c r="C34" s="21">
        <v>0.029937110995850624</v>
      </c>
      <c r="D34" s="20">
        <v>1919</v>
      </c>
      <c r="E34" s="21">
        <v>0.031104123443983403</v>
      </c>
      <c r="F34" s="20">
        <v>3766</v>
      </c>
      <c r="G34" s="21">
        <v>0.06104123443983402</v>
      </c>
    </row>
    <row r="35" spans="1:7" ht="15">
      <c r="A35" s="19" t="s">
        <v>81</v>
      </c>
      <c r="B35" s="20">
        <v>1580</v>
      </c>
      <c r="C35" s="21">
        <v>0.025609439834024895</v>
      </c>
      <c r="D35" s="20">
        <v>1724</v>
      </c>
      <c r="E35" s="21">
        <v>0.027943464730290458</v>
      </c>
      <c r="F35" s="20">
        <v>3304</v>
      </c>
      <c r="G35" s="21">
        <v>0.05355290456431536</v>
      </c>
    </row>
    <row r="36" spans="1:7" ht="15">
      <c r="A36" s="19" t="s">
        <v>82</v>
      </c>
      <c r="B36" s="20">
        <v>1373</v>
      </c>
      <c r="C36" s="21">
        <v>0.022254279045643154</v>
      </c>
      <c r="D36" s="20">
        <v>1605</v>
      </c>
      <c r="E36" s="21">
        <v>0.026014652489626554</v>
      </c>
      <c r="F36" s="20">
        <v>2978</v>
      </c>
      <c r="G36" s="21">
        <v>0.048268931535269705</v>
      </c>
    </row>
    <row r="37" spans="1:7" ht="15">
      <c r="A37" s="19" t="s">
        <v>83</v>
      </c>
      <c r="B37" s="20">
        <v>1274</v>
      </c>
      <c r="C37" s="21">
        <v>0.02064963692946058</v>
      </c>
      <c r="D37" s="20">
        <v>1525</v>
      </c>
      <c r="E37" s="21">
        <v>0.024717971991701244</v>
      </c>
      <c r="F37" s="20">
        <v>2799</v>
      </c>
      <c r="G37" s="21">
        <v>0.04536760892116183</v>
      </c>
    </row>
    <row r="38" spans="1:7" ht="15">
      <c r="A38" s="19" t="s">
        <v>84</v>
      </c>
      <c r="B38" s="20">
        <v>925</v>
      </c>
      <c r="C38" s="21">
        <v>0.014992868257261411</v>
      </c>
      <c r="D38" s="20">
        <v>1113</v>
      </c>
      <c r="E38" s="21">
        <v>0.01804006742738589</v>
      </c>
      <c r="F38" s="20">
        <v>2038</v>
      </c>
      <c r="G38" s="21">
        <v>0.033032935684647304</v>
      </c>
    </row>
    <row r="39" spans="1:7" ht="15">
      <c r="A39" s="19" t="s">
        <v>85</v>
      </c>
      <c r="B39" s="20">
        <v>643</v>
      </c>
      <c r="C39" s="21">
        <v>0.010422069502074688</v>
      </c>
      <c r="D39" s="20">
        <v>894</v>
      </c>
      <c r="E39" s="21">
        <v>0.014490404564315353</v>
      </c>
      <c r="F39" s="20">
        <v>1537</v>
      </c>
      <c r="G39" s="21">
        <v>0.024912474066390043</v>
      </c>
    </row>
    <row r="40" spans="1:7" ht="15">
      <c r="A40" s="19" t="s">
        <v>86</v>
      </c>
      <c r="B40" s="20">
        <v>359</v>
      </c>
      <c r="C40" s="21">
        <v>0.005818853734439834</v>
      </c>
      <c r="D40" s="20">
        <v>541</v>
      </c>
      <c r="E40" s="21">
        <v>0.008768801867219917</v>
      </c>
      <c r="F40" s="20">
        <v>900</v>
      </c>
      <c r="G40" s="21">
        <v>0.01458765560165975</v>
      </c>
    </row>
    <row r="41" spans="1:7" ht="15">
      <c r="A41" s="19" t="s">
        <v>87</v>
      </c>
      <c r="B41" s="20">
        <v>102</v>
      </c>
      <c r="C41" s="21">
        <v>0.0016532676348547718</v>
      </c>
      <c r="D41" s="20">
        <v>237</v>
      </c>
      <c r="E41" s="21">
        <v>0.0038414159751037342</v>
      </c>
      <c r="F41" s="20">
        <v>339</v>
      </c>
      <c r="G41" s="21">
        <v>0.005494683609958506</v>
      </c>
    </row>
    <row r="42" spans="1:7" ht="15">
      <c r="A42" s="19" t="s">
        <v>88</v>
      </c>
      <c r="B42" s="20">
        <v>22</v>
      </c>
      <c r="C42" s="21">
        <v>0.00035658713692946056</v>
      </c>
      <c r="D42" s="20">
        <v>74</v>
      </c>
      <c r="E42" s="21">
        <v>0.001199429460580913</v>
      </c>
      <c r="F42" s="20">
        <v>96</v>
      </c>
      <c r="G42" s="21">
        <v>0.0015560165975103736</v>
      </c>
    </row>
    <row r="43" spans="1:7" ht="15.75" thickBot="1">
      <c r="A43" s="177" t="s">
        <v>13</v>
      </c>
      <c r="B43" s="199">
        <v>30517</v>
      </c>
      <c r="C43" s="200">
        <v>0.49463498443983395</v>
      </c>
      <c r="D43" s="199">
        <v>31179</v>
      </c>
      <c r="E43" s="200">
        <v>0.505365015560166</v>
      </c>
      <c r="F43" s="199">
        <v>61696</v>
      </c>
      <c r="G43" s="201">
        <v>1</v>
      </c>
    </row>
    <row r="44" spans="1:7" ht="15">
      <c r="A44" s="296" t="s">
        <v>274</v>
      </c>
      <c r="B44" s="297"/>
      <c r="C44" s="297"/>
      <c r="D44" s="297"/>
      <c r="E44" s="297"/>
      <c r="F44" s="297"/>
      <c r="G44" s="297"/>
    </row>
    <row r="45" ht="15">
      <c r="A45" s="89" t="s">
        <v>244</v>
      </c>
    </row>
  </sheetData>
  <mergeCells count="1">
    <mergeCell ref="A44:G44"/>
  </mergeCells>
  <hyperlinks>
    <hyperlink ref="A45" location="Índex!A1" display="Índex"/>
  </hyperlinks>
  <printOptions/>
  <pageMargins left="0.7" right="0.7" top="0.75" bottom="0.75" header="0.3" footer="0.3"/>
  <pageSetup horizontalDpi="1200" verticalDpi="1200" orientation="portrait" paperSize="9" r:id="rId3"/>
  <headerFooter>
    <oddFooter>&amp;L&amp;G</oddFooter>
  </headerFooter>
  <ignoredErrors>
    <ignoredError sqref="A25" twoDigitTextYear="1"/>
  </ignoredErrors>
  <drawing r:id="rId1"/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5"/>
  <sheetViews>
    <sheetView showGridLines="0" view="pageLayout" workbookViewId="0" topLeftCell="A28">
      <selection activeCell="A50" sqref="A50"/>
    </sheetView>
  </sheetViews>
  <sheetFormatPr defaultColWidth="11.421875" defaultRowHeight="15"/>
  <cols>
    <col min="8" max="8" width="4.140625" style="0" customWidth="1"/>
  </cols>
  <sheetData>
    <row r="1" s="2" customFormat="1" ht="15">
      <c r="A1" s="2" t="s">
        <v>259</v>
      </c>
    </row>
    <row r="22" spans="1:7" ht="15.75" thickBot="1">
      <c r="A22" s="175" t="s">
        <v>68</v>
      </c>
      <c r="B22" s="176" t="s">
        <v>10</v>
      </c>
      <c r="C22" s="176" t="s">
        <v>11</v>
      </c>
      <c r="D22" s="176" t="s">
        <v>12</v>
      </c>
      <c r="E22" s="176" t="s">
        <v>11</v>
      </c>
      <c r="F22" s="176" t="s">
        <v>13</v>
      </c>
      <c r="G22" s="176" t="s">
        <v>11</v>
      </c>
    </row>
    <row r="23" spans="1:7" ht="15">
      <c r="A23" s="19" t="s">
        <v>268</v>
      </c>
      <c r="B23" s="22">
        <v>157</v>
      </c>
      <c r="C23" s="23">
        <v>0.03136863136863137</v>
      </c>
      <c r="D23" s="22">
        <v>138</v>
      </c>
      <c r="E23" s="23">
        <v>0.027572427572427574</v>
      </c>
      <c r="F23" s="22">
        <v>295</v>
      </c>
      <c r="G23" s="23">
        <v>0.05894105894105895</v>
      </c>
    </row>
    <row r="24" spans="1:7" ht="15">
      <c r="A24" s="19" t="s">
        <v>70</v>
      </c>
      <c r="B24" s="22">
        <v>129</v>
      </c>
      <c r="C24" s="23">
        <v>0.025774225774225775</v>
      </c>
      <c r="D24" s="22">
        <v>125</v>
      </c>
      <c r="E24" s="23">
        <v>0.024975024975024976</v>
      </c>
      <c r="F24" s="22">
        <v>254</v>
      </c>
      <c r="G24" s="23">
        <v>0.05074925074925075</v>
      </c>
    </row>
    <row r="25" spans="1:7" ht="15">
      <c r="A25" s="19" t="s">
        <v>71</v>
      </c>
      <c r="B25" s="22">
        <v>103</v>
      </c>
      <c r="C25" s="23">
        <v>0.02057942057942058</v>
      </c>
      <c r="D25" s="22">
        <v>109</v>
      </c>
      <c r="E25" s="23">
        <v>0.02177822177822178</v>
      </c>
      <c r="F25" s="22">
        <v>212</v>
      </c>
      <c r="G25" s="23">
        <v>0.04235764235764236</v>
      </c>
    </row>
    <row r="26" spans="1:7" ht="15">
      <c r="A26" s="19" t="s">
        <v>72</v>
      </c>
      <c r="B26" s="22">
        <v>109</v>
      </c>
      <c r="C26" s="23">
        <v>0.02177822177822178</v>
      </c>
      <c r="D26" s="22">
        <v>97</v>
      </c>
      <c r="E26" s="23">
        <v>0.01938061938061938</v>
      </c>
      <c r="F26" s="22">
        <v>206</v>
      </c>
      <c r="G26" s="23">
        <v>0.04115884115884116</v>
      </c>
    </row>
    <row r="27" spans="1:7" ht="15">
      <c r="A27" s="19" t="s">
        <v>73</v>
      </c>
      <c r="B27" s="22">
        <v>180</v>
      </c>
      <c r="C27" s="23">
        <v>0.03596403596403597</v>
      </c>
      <c r="D27" s="22">
        <v>196</v>
      </c>
      <c r="E27" s="23">
        <v>0.039160839160839164</v>
      </c>
      <c r="F27" s="22">
        <v>376</v>
      </c>
      <c r="G27" s="23">
        <v>0.07512487512487513</v>
      </c>
    </row>
    <row r="28" spans="1:7" ht="15">
      <c r="A28" s="19" t="s">
        <v>74</v>
      </c>
      <c r="B28" s="22">
        <v>259</v>
      </c>
      <c r="C28" s="23">
        <v>0.05174825174825175</v>
      </c>
      <c r="D28" s="22">
        <v>239</v>
      </c>
      <c r="E28" s="23">
        <v>0.047752247752247755</v>
      </c>
      <c r="F28" s="22">
        <v>498</v>
      </c>
      <c r="G28" s="23">
        <v>0.0995004995004995</v>
      </c>
    </row>
    <row r="29" spans="1:7" ht="15">
      <c r="A29" s="19" t="s">
        <v>75</v>
      </c>
      <c r="B29" s="22">
        <v>297</v>
      </c>
      <c r="C29" s="23">
        <v>0.05934065934065933</v>
      </c>
      <c r="D29" s="22">
        <v>355</v>
      </c>
      <c r="E29" s="23">
        <v>0.07092907092907093</v>
      </c>
      <c r="F29" s="22">
        <v>652</v>
      </c>
      <c r="G29" s="23">
        <v>0.13026973026973027</v>
      </c>
    </row>
    <row r="30" spans="1:7" ht="15">
      <c r="A30" s="19" t="s">
        <v>76</v>
      </c>
      <c r="B30" s="22">
        <v>332</v>
      </c>
      <c r="C30" s="23">
        <v>0.06633366633366633</v>
      </c>
      <c r="D30" s="22">
        <v>344</v>
      </c>
      <c r="E30" s="23">
        <v>0.06873126873126874</v>
      </c>
      <c r="F30" s="22">
        <v>676</v>
      </c>
      <c r="G30" s="23">
        <v>0.13506493506493505</v>
      </c>
    </row>
    <row r="31" spans="1:7" ht="15">
      <c r="A31" s="19" t="s">
        <v>77</v>
      </c>
      <c r="B31" s="22">
        <v>317</v>
      </c>
      <c r="C31" s="23">
        <v>0.06333666333666334</v>
      </c>
      <c r="D31" s="22">
        <v>273</v>
      </c>
      <c r="E31" s="23">
        <v>0.05454545454545454</v>
      </c>
      <c r="F31" s="22">
        <v>590</v>
      </c>
      <c r="G31" s="23">
        <v>0.1178821178821179</v>
      </c>
    </row>
    <row r="32" spans="1:7" ht="15">
      <c r="A32" s="19" t="s">
        <v>78</v>
      </c>
      <c r="B32" s="22">
        <v>204</v>
      </c>
      <c r="C32" s="23">
        <v>0.04075924075924076</v>
      </c>
      <c r="D32" s="22">
        <v>198</v>
      </c>
      <c r="E32" s="23">
        <v>0.03956043956043956</v>
      </c>
      <c r="F32" s="22">
        <v>402</v>
      </c>
      <c r="G32" s="23">
        <v>0.08031968031968031</v>
      </c>
    </row>
    <row r="33" spans="1:7" ht="15">
      <c r="A33" s="19" t="s">
        <v>79</v>
      </c>
      <c r="B33" s="22">
        <v>146</v>
      </c>
      <c r="C33" s="23">
        <v>0.029170829170829173</v>
      </c>
      <c r="D33" s="22">
        <v>151</v>
      </c>
      <c r="E33" s="23">
        <v>0.03016983016983017</v>
      </c>
      <c r="F33" s="22">
        <v>297</v>
      </c>
      <c r="G33" s="23">
        <v>0.05934065934065933</v>
      </c>
    </row>
    <row r="34" spans="1:7" ht="15">
      <c r="A34" s="19" t="s">
        <v>80</v>
      </c>
      <c r="B34" s="22">
        <v>91</v>
      </c>
      <c r="C34" s="23">
        <v>0.01818181818181818</v>
      </c>
      <c r="D34" s="22">
        <v>101</v>
      </c>
      <c r="E34" s="23">
        <v>0.02017982017982018</v>
      </c>
      <c r="F34" s="22">
        <v>192</v>
      </c>
      <c r="G34" s="23">
        <v>0.03836163836163836</v>
      </c>
    </row>
    <row r="35" spans="1:7" ht="15">
      <c r="A35" s="19" t="s">
        <v>81</v>
      </c>
      <c r="B35" s="22">
        <v>66</v>
      </c>
      <c r="C35" s="23">
        <v>0.013186813186813187</v>
      </c>
      <c r="D35" s="22">
        <v>74</v>
      </c>
      <c r="E35" s="23">
        <v>0.014785214785214783</v>
      </c>
      <c r="F35" s="22">
        <v>140</v>
      </c>
      <c r="G35" s="23">
        <v>0.027972027972027972</v>
      </c>
    </row>
    <row r="36" spans="1:7" ht="15">
      <c r="A36" s="19" t="s">
        <v>82</v>
      </c>
      <c r="B36" s="22">
        <v>42</v>
      </c>
      <c r="C36" s="23">
        <v>0.008391608391608392</v>
      </c>
      <c r="D36" s="22">
        <v>56</v>
      </c>
      <c r="E36" s="23">
        <v>0.011188811188811189</v>
      </c>
      <c r="F36" s="22">
        <v>98</v>
      </c>
      <c r="G36" s="23">
        <v>0.019580419580419582</v>
      </c>
    </row>
    <row r="37" spans="1:7" ht="15">
      <c r="A37" s="19" t="s">
        <v>83</v>
      </c>
      <c r="B37" s="22">
        <v>21</v>
      </c>
      <c r="C37" s="23">
        <v>0.004195804195804196</v>
      </c>
      <c r="D37" s="22">
        <v>38</v>
      </c>
      <c r="E37" s="23">
        <v>0.007592407592407593</v>
      </c>
      <c r="F37" s="22">
        <v>59</v>
      </c>
      <c r="G37" s="23">
        <v>0.011788211788211789</v>
      </c>
    </row>
    <row r="38" spans="1:7" ht="15">
      <c r="A38" s="19" t="s">
        <v>84</v>
      </c>
      <c r="B38" s="22">
        <v>9</v>
      </c>
      <c r="C38" s="23">
        <v>0.0017982017982017982</v>
      </c>
      <c r="D38" s="22">
        <v>21</v>
      </c>
      <c r="E38" s="23">
        <v>0.004195804195804196</v>
      </c>
      <c r="F38" s="22">
        <v>30</v>
      </c>
      <c r="G38" s="23">
        <v>0.005994005994005994</v>
      </c>
    </row>
    <row r="39" spans="1:7" ht="15">
      <c r="A39" s="19" t="s">
        <v>85</v>
      </c>
      <c r="B39" s="22">
        <v>8</v>
      </c>
      <c r="C39" s="23">
        <v>0.0015984015984015984</v>
      </c>
      <c r="D39" s="22">
        <v>10</v>
      </c>
      <c r="E39" s="23">
        <v>0.001998001998001998</v>
      </c>
      <c r="F39" s="22">
        <v>18</v>
      </c>
      <c r="G39" s="23">
        <v>0.0035964035964035964</v>
      </c>
    </row>
    <row r="40" spans="1:7" ht="15">
      <c r="A40" s="19" t="s">
        <v>86</v>
      </c>
      <c r="B40" s="22">
        <v>5</v>
      </c>
      <c r="C40" s="23">
        <v>0.000999000999000999</v>
      </c>
      <c r="D40" s="22">
        <v>4</v>
      </c>
      <c r="E40" s="23">
        <v>0.0007992007992007992</v>
      </c>
      <c r="F40" s="22">
        <v>9</v>
      </c>
      <c r="G40" s="23">
        <v>0.0017982017982017982</v>
      </c>
    </row>
    <row r="41" spans="1:7" ht="15">
      <c r="A41" s="19" t="s">
        <v>87</v>
      </c>
      <c r="B41" s="22">
        <v>0</v>
      </c>
      <c r="C41" s="23">
        <v>0</v>
      </c>
      <c r="D41" s="22">
        <v>0</v>
      </c>
      <c r="E41" s="23">
        <v>0</v>
      </c>
      <c r="F41" s="22">
        <v>0</v>
      </c>
      <c r="G41" s="23">
        <v>0</v>
      </c>
    </row>
    <row r="42" spans="1:7" ht="15">
      <c r="A42" s="19" t="s">
        <v>88</v>
      </c>
      <c r="B42" s="22">
        <v>1</v>
      </c>
      <c r="C42" s="23">
        <v>0.0001998001998001998</v>
      </c>
      <c r="D42" s="22">
        <v>0</v>
      </c>
      <c r="E42" s="23">
        <v>0</v>
      </c>
      <c r="F42" s="22">
        <v>1</v>
      </c>
      <c r="G42" s="23">
        <v>0.0001998001998001998</v>
      </c>
    </row>
    <row r="43" spans="1:7" ht="15.75" thickBot="1">
      <c r="A43" s="177" t="s">
        <v>13</v>
      </c>
      <c r="B43" s="178">
        <v>2476</v>
      </c>
      <c r="C43" s="202">
        <v>0.49470529470529473</v>
      </c>
      <c r="D43" s="178">
        <v>2529</v>
      </c>
      <c r="E43" s="202">
        <v>0.5052947052947053</v>
      </c>
      <c r="F43" s="178">
        <v>5005</v>
      </c>
      <c r="G43" s="179">
        <v>1</v>
      </c>
    </row>
    <row r="44" spans="1:7" ht="15">
      <c r="A44" s="290" t="s">
        <v>274</v>
      </c>
      <c r="B44" s="288"/>
      <c r="C44" s="288"/>
      <c r="D44" s="288"/>
      <c r="E44" s="288"/>
      <c r="F44" s="288"/>
      <c r="G44" s="288"/>
    </row>
    <row r="45" ht="15">
      <c r="A45" s="89" t="s">
        <v>244</v>
      </c>
    </row>
  </sheetData>
  <mergeCells count="1">
    <mergeCell ref="A44:G44"/>
  </mergeCells>
  <hyperlinks>
    <hyperlink ref="A45" location="Índex!A1" display="Índex"/>
  </hyperlinks>
  <printOptions/>
  <pageMargins left="0.7" right="0.7" top="0.75" bottom="0.75" header="0.3" footer="0.3"/>
  <pageSetup horizontalDpi="1200" verticalDpi="1200" orientation="portrait" paperSize="9" r:id="rId3"/>
  <headerFooter>
    <oddFooter>&amp;L&amp;G</oddFooter>
  </headerFooter>
  <ignoredErrors>
    <ignoredError sqref="A25" twoDigitTextYear="1"/>
  </ignoredErrors>
  <drawing r:id="rId1"/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0"/>
  <sheetViews>
    <sheetView showGridLines="0" view="pageLayout" workbookViewId="0" topLeftCell="A19">
      <selection activeCell="A50" sqref="A50"/>
    </sheetView>
  </sheetViews>
  <sheetFormatPr defaultColWidth="11.421875" defaultRowHeight="15"/>
  <cols>
    <col min="1" max="1" width="24.140625" style="0" customWidth="1"/>
    <col min="2" max="2" width="6.7109375" style="103" bestFit="1" customWidth="1"/>
    <col min="3" max="5" width="7.00390625" style="103" bestFit="1" customWidth="1"/>
    <col min="6" max="6" width="5.00390625" style="103" bestFit="1" customWidth="1"/>
    <col min="7" max="7" width="7.00390625" style="103" bestFit="1" customWidth="1"/>
  </cols>
  <sheetData>
    <row r="1" spans="1:7" s="2" customFormat="1" ht="15">
      <c r="A1" s="2" t="s">
        <v>245</v>
      </c>
      <c r="B1" s="100"/>
      <c r="C1" s="100"/>
      <c r="D1" s="100"/>
      <c r="E1" s="100"/>
      <c r="F1" s="100"/>
      <c r="G1" s="100"/>
    </row>
    <row r="2" ht="15">
      <c r="A2" s="13">
        <v>2019</v>
      </c>
    </row>
    <row r="3" spans="1:6" ht="15">
      <c r="A3" s="266"/>
      <c r="B3" s="255"/>
      <c r="C3" s="255"/>
      <c r="D3" s="255"/>
      <c r="E3" s="255"/>
      <c r="F3" s="239"/>
    </row>
    <row r="4" spans="1:6" ht="15">
      <c r="A4" s="235" t="s">
        <v>90</v>
      </c>
      <c r="B4" s="236" t="s">
        <v>13</v>
      </c>
      <c r="C4" s="236"/>
      <c r="D4" s="255"/>
      <c r="E4" s="255"/>
      <c r="F4" s="239"/>
    </row>
    <row r="5" spans="1:6" ht="15.75" customHeight="1">
      <c r="A5" s="237" t="s">
        <v>284</v>
      </c>
      <c r="B5" s="238">
        <v>0.014985014985014986</v>
      </c>
      <c r="C5" s="238"/>
      <c r="D5" s="255"/>
      <c r="E5" s="255"/>
      <c r="F5" s="239"/>
    </row>
    <row r="6" spans="1:6" ht="15">
      <c r="A6" s="237" t="s">
        <v>283</v>
      </c>
      <c r="B6" s="238">
        <v>0.03076923076923077</v>
      </c>
      <c r="C6" s="238"/>
      <c r="D6" s="255"/>
      <c r="E6" s="255"/>
      <c r="F6" s="239"/>
    </row>
    <row r="7" spans="1:6" ht="15">
      <c r="A7" s="237" t="s">
        <v>249</v>
      </c>
      <c r="B7" s="238">
        <v>0.030969030969030968</v>
      </c>
      <c r="C7" s="238"/>
      <c r="D7" s="255"/>
      <c r="E7" s="255"/>
      <c r="F7" s="239"/>
    </row>
    <row r="8" spans="1:6" ht="15">
      <c r="A8" s="237" t="s">
        <v>101</v>
      </c>
      <c r="B8" s="238">
        <v>0.03696303696303696</v>
      </c>
      <c r="C8" s="238"/>
      <c r="D8" s="255"/>
      <c r="E8" s="255"/>
      <c r="F8" s="239"/>
    </row>
    <row r="9" spans="1:6" ht="15">
      <c r="A9" s="237" t="s">
        <v>97</v>
      </c>
      <c r="B9" s="238">
        <v>0.04055944055944056</v>
      </c>
      <c r="C9" s="238"/>
      <c r="D9" s="255"/>
      <c r="E9" s="255"/>
      <c r="F9" s="239"/>
    </row>
    <row r="10" spans="1:6" ht="15">
      <c r="A10" s="237" t="s">
        <v>99</v>
      </c>
      <c r="B10" s="238">
        <v>0.046953046953046945</v>
      </c>
      <c r="C10" s="238"/>
      <c r="D10" s="255"/>
      <c r="E10" s="255"/>
      <c r="F10" s="239"/>
    </row>
    <row r="11" spans="1:6" ht="15">
      <c r="A11" s="237" t="s">
        <v>282</v>
      </c>
      <c r="B11" s="238">
        <v>0.06693306693306693</v>
      </c>
      <c r="C11" s="238"/>
      <c r="D11" s="255"/>
      <c r="E11" s="255"/>
      <c r="F11" s="239"/>
    </row>
    <row r="12" spans="1:6" ht="15">
      <c r="A12" s="237" t="s">
        <v>281</v>
      </c>
      <c r="B12" s="238">
        <v>0.07232767232767233</v>
      </c>
      <c r="C12" s="238"/>
      <c r="D12" s="255"/>
      <c r="E12" s="255"/>
      <c r="F12" s="239"/>
    </row>
    <row r="13" spans="1:6" ht="15">
      <c r="A13" s="237" t="s">
        <v>94</v>
      </c>
      <c r="B13" s="238">
        <v>0.07452547452547452</v>
      </c>
      <c r="C13" s="238"/>
      <c r="D13" s="255"/>
      <c r="E13" s="255"/>
      <c r="F13" s="239"/>
    </row>
    <row r="14" spans="1:6" ht="15">
      <c r="A14" s="237" t="s">
        <v>91</v>
      </c>
      <c r="B14" s="238">
        <v>0.08051948051948052</v>
      </c>
      <c r="C14" s="238"/>
      <c r="D14" s="255"/>
      <c r="E14" s="255"/>
      <c r="F14" s="239"/>
    </row>
    <row r="15" spans="1:6" ht="15">
      <c r="A15" s="237" t="s">
        <v>93</v>
      </c>
      <c r="B15" s="238">
        <v>0.11728271728271729</v>
      </c>
      <c r="C15" s="238"/>
      <c r="D15" s="255"/>
      <c r="E15" s="255"/>
      <c r="F15" s="239"/>
    </row>
    <row r="16" spans="1:6" ht="15">
      <c r="A16" s="237" t="s">
        <v>96</v>
      </c>
      <c r="B16" s="238">
        <v>0.15944055944055943</v>
      </c>
      <c r="C16" s="238"/>
      <c r="D16" s="255"/>
      <c r="E16" s="255"/>
      <c r="F16" s="239"/>
    </row>
    <row r="17" spans="1:6" ht="15">
      <c r="A17" s="237" t="s">
        <v>92</v>
      </c>
      <c r="B17" s="238">
        <v>0.22777222777222778</v>
      </c>
      <c r="C17" s="238"/>
      <c r="D17" s="255"/>
      <c r="E17" s="255"/>
      <c r="F17" s="239"/>
    </row>
    <row r="18" spans="1:6" ht="15">
      <c r="A18" s="266"/>
      <c r="B18" s="255"/>
      <c r="C18" s="255"/>
      <c r="D18" s="255"/>
      <c r="E18" s="255"/>
      <c r="F18" s="239"/>
    </row>
    <row r="19" spans="1:6" ht="15">
      <c r="A19" s="266"/>
      <c r="B19" s="255"/>
      <c r="C19" s="255"/>
      <c r="D19" s="255"/>
      <c r="E19" s="255"/>
      <c r="F19" s="239"/>
    </row>
    <row r="20" spans="1:6" ht="15">
      <c r="A20" s="266"/>
      <c r="B20" s="255"/>
      <c r="C20" s="255"/>
      <c r="D20" s="255"/>
      <c r="E20" s="255"/>
      <c r="F20" s="239"/>
    </row>
    <row r="21" spans="1:6" ht="15">
      <c r="A21" s="266"/>
      <c r="B21" s="255"/>
      <c r="C21" s="255"/>
      <c r="D21" s="255"/>
      <c r="E21" s="255"/>
      <c r="F21" s="239"/>
    </row>
    <row r="22" spans="1:5" ht="15">
      <c r="A22" s="266"/>
      <c r="B22" s="255"/>
      <c r="C22" s="255"/>
      <c r="D22" s="255"/>
      <c r="E22" s="255"/>
    </row>
    <row r="23" ht="15">
      <c r="H23" s="265"/>
    </row>
    <row r="24" spans="1:9" ht="15.75" thickBot="1">
      <c r="A24" s="203" t="s">
        <v>90</v>
      </c>
      <c r="B24" s="204" t="s">
        <v>10</v>
      </c>
      <c r="C24" s="204" t="s">
        <v>11</v>
      </c>
      <c r="D24" s="204" t="s">
        <v>12</v>
      </c>
      <c r="E24" s="204" t="s">
        <v>11</v>
      </c>
      <c r="F24" s="204" t="s">
        <v>13</v>
      </c>
      <c r="G24" s="204" t="s">
        <v>11</v>
      </c>
      <c r="H24" s="265"/>
      <c r="I24" s="265"/>
    </row>
    <row r="25" spans="1:9" ht="15">
      <c r="A25" s="24" t="s">
        <v>91</v>
      </c>
      <c r="B25" s="118">
        <v>208</v>
      </c>
      <c r="C25" s="117">
        <v>0.04155844155844155</v>
      </c>
      <c r="D25" s="118">
        <v>195</v>
      </c>
      <c r="E25" s="117">
        <v>0.03896103896103896</v>
      </c>
      <c r="F25" s="118">
        <v>403</v>
      </c>
      <c r="G25" s="117">
        <v>0.08051948051948052</v>
      </c>
      <c r="H25" s="265"/>
      <c r="I25" s="265"/>
    </row>
    <row r="26" spans="1:9" ht="15">
      <c r="A26" s="24" t="s">
        <v>92</v>
      </c>
      <c r="B26" s="118">
        <v>580</v>
      </c>
      <c r="C26" s="117">
        <v>0.11588411588411589</v>
      </c>
      <c r="D26" s="118">
        <v>560</v>
      </c>
      <c r="E26" s="117">
        <v>0.11188811188811189</v>
      </c>
      <c r="F26" s="118">
        <v>1140</v>
      </c>
      <c r="G26" s="117">
        <v>0.22777222777222778</v>
      </c>
      <c r="H26" s="265"/>
      <c r="I26" s="265"/>
    </row>
    <row r="27" spans="1:9" ht="15">
      <c r="A27" s="24" t="s">
        <v>93</v>
      </c>
      <c r="B27" s="118">
        <v>287</v>
      </c>
      <c r="C27" s="117">
        <v>0.05734265734265734</v>
      </c>
      <c r="D27" s="118">
        <v>300</v>
      </c>
      <c r="E27" s="117">
        <v>0.059940059940059943</v>
      </c>
      <c r="F27" s="118">
        <v>587</v>
      </c>
      <c r="G27" s="117">
        <v>0.11728271728271729</v>
      </c>
      <c r="H27" s="265"/>
      <c r="I27" s="265"/>
    </row>
    <row r="28" spans="1:9" ht="15">
      <c r="A28" s="24" t="s">
        <v>94</v>
      </c>
      <c r="B28" s="118">
        <v>189</v>
      </c>
      <c r="C28" s="117">
        <v>0.03776223776223776</v>
      </c>
      <c r="D28" s="118">
        <v>184</v>
      </c>
      <c r="E28" s="117">
        <v>0.03676323676323676</v>
      </c>
      <c r="F28" s="118">
        <v>373</v>
      </c>
      <c r="G28" s="117">
        <v>0.07452547452547452</v>
      </c>
      <c r="H28" s="265"/>
      <c r="I28" s="265"/>
    </row>
    <row r="29" spans="1:9" ht="15">
      <c r="A29" s="24" t="s">
        <v>281</v>
      </c>
      <c r="B29" s="118">
        <v>166</v>
      </c>
      <c r="C29" s="117">
        <v>0.033166833166833165</v>
      </c>
      <c r="D29" s="118">
        <v>196</v>
      </c>
      <c r="E29" s="117">
        <v>0.039160839160839164</v>
      </c>
      <c r="F29" s="118">
        <v>362</v>
      </c>
      <c r="G29" s="117">
        <v>0.07232767232767233</v>
      </c>
      <c r="H29" s="265"/>
      <c r="I29" s="265"/>
    </row>
    <row r="30" spans="1:9" ht="15">
      <c r="A30" s="24" t="s">
        <v>96</v>
      </c>
      <c r="B30" s="118">
        <v>394</v>
      </c>
      <c r="C30" s="117">
        <v>0.07872127872127872</v>
      </c>
      <c r="D30" s="118">
        <v>404</v>
      </c>
      <c r="E30" s="117">
        <v>0.08071928071928072</v>
      </c>
      <c r="F30" s="118">
        <v>798</v>
      </c>
      <c r="G30" s="117">
        <v>0.15944055944055943</v>
      </c>
      <c r="H30" s="265"/>
      <c r="I30" s="265"/>
    </row>
    <row r="31" spans="1:9" ht="15">
      <c r="A31" s="24" t="s">
        <v>97</v>
      </c>
      <c r="B31" s="118">
        <v>95</v>
      </c>
      <c r="C31" s="117">
        <v>0.01898101898101898</v>
      </c>
      <c r="D31" s="118">
        <v>108</v>
      </c>
      <c r="E31" s="117">
        <v>0.021578421578421582</v>
      </c>
      <c r="F31" s="118">
        <v>203</v>
      </c>
      <c r="G31" s="117">
        <v>0.04055944055944056</v>
      </c>
      <c r="H31" s="265"/>
      <c r="I31" s="265"/>
    </row>
    <row r="32" spans="1:9" ht="15">
      <c r="A32" s="24" t="s">
        <v>282</v>
      </c>
      <c r="B32" s="118">
        <v>158</v>
      </c>
      <c r="C32" s="117">
        <v>0.03156843156843157</v>
      </c>
      <c r="D32" s="118">
        <v>177</v>
      </c>
      <c r="E32" s="117">
        <v>0.03536463536463536</v>
      </c>
      <c r="F32" s="118">
        <v>335</v>
      </c>
      <c r="G32" s="117">
        <v>0.06693306693306693</v>
      </c>
      <c r="H32" s="265"/>
      <c r="I32" s="265"/>
    </row>
    <row r="33" spans="1:9" ht="15">
      <c r="A33" s="24" t="s">
        <v>99</v>
      </c>
      <c r="B33" s="118">
        <v>126</v>
      </c>
      <c r="C33" s="117">
        <v>0.025174825174825177</v>
      </c>
      <c r="D33" s="118">
        <v>109</v>
      </c>
      <c r="E33" s="117">
        <v>0.02177822177822178</v>
      </c>
      <c r="F33" s="118">
        <v>235</v>
      </c>
      <c r="G33" s="117">
        <v>0.046953046953046945</v>
      </c>
      <c r="H33" s="265"/>
      <c r="I33" s="265"/>
    </row>
    <row r="34" spans="1:9" ht="15">
      <c r="A34" s="24" t="s">
        <v>249</v>
      </c>
      <c r="B34" s="118">
        <v>67</v>
      </c>
      <c r="C34" s="117">
        <v>0.01338661338661339</v>
      </c>
      <c r="D34" s="118">
        <v>88</v>
      </c>
      <c r="E34" s="117">
        <v>0.017582417582417582</v>
      </c>
      <c r="F34" s="118">
        <v>155</v>
      </c>
      <c r="G34" s="117">
        <v>0.030969030969030968</v>
      </c>
      <c r="H34" s="265"/>
      <c r="I34" s="265"/>
    </row>
    <row r="35" spans="1:9" ht="15">
      <c r="A35" s="24" t="s">
        <v>283</v>
      </c>
      <c r="B35" s="118">
        <v>75</v>
      </c>
      <c r="C35" s="117">
        <v>0.014985014985014986</v>
      </c>
      <c r="D35" s="118">
        <v>79</v>
      </c>
      <c r="E35" s="117">
        <v>0.015784215784215783</v>
      </c>
      <c r="F35" s="118">
        <v>154</v>
      </c>
      <c r="G35" s="117">
        <v>0.03076923076923077</v>
      </c>
      <c r="H35" s="265"/>
      <c r="I35" s="265"/>
    </row>
    <row r="36" spans="1:9" ht="15">
      <c r="A36" s="24" t="s">
        <v>101</v>
      </c>
      <c r="B36" s="118">
        <v>91</v>
      </c>
      <c r="C36" s="117">
        <v>0.01818181818181818</v>
      </c>
      <c r="D36" s="118">
        <v>94</v>
      </c>
      <c r="E36" s="117">
        <v>0.018781218781218783</v>
      </c>
      <c r="F36" s="118">
        <v>185</v>
      </c>
      <c r="G36" s="117">
        <v>0.03696303696303696</v>
      </c>
      <c r="H36" s="265"/>
      <c r="I36" s="265"/>
    </row>
    <row r="37" spans="1:9" ht="15">
      <c r="A37" s="24" t="s">
        <v>284</v>
      </c>
      <c r="B37" s="118">
        <v>40</v>
      </c>
      <c r="C37" s="117">
        <v>0.007992007992007992</v>
      </c>
      <c r="D37" s="118">
        <v>35</v>
      </c>
      <c r="E37" s="117">
        <v>0.006993006993006993</v>
      </c>
      <c r="F37" s="118">
        <v>75</v>
      </c>
      <c r="G37" s="117">
        <v>0.014985014985014986</v>
      </c>
      <c r="H37" s="265"/>
      <c r="I37" s="265"/>
    </row>
    <row r="38" spans="1:9" ht="15.75" thickBot="1">
      <c r="A38" s="205" t="s">
        <v>13</v>
      </c>
      <c r="B38" s="206">
        <v>2476</v>
      </c>
      <c r="C38" s="207">
        <v>0.49470529470529473</v>
      </c>
      <c r="D38" s="206">
        <v>2529</v>
      </c>
      <c r="E38" s="207">
        <v>0.5052947052947053</v>
      </c>
      <c r="F38" s="206">
        <v>5005</v>
      </c>
      <c r="G38" s="208">
        <v>1</v>
      </c>
      <c r="H38" s="265"/>
      <c r="I38" s="265"/>
    </row>
    <row r="39" spans="1:9" ht="15">
      <c r="A39" s="298" t="s">
        <v>274</v>
      </c>
      <c r="B39" s="288"/>
      <c r="C39" s="288"/>
      <c r="D39" s="288"/>
      <c r="E39" s="288"/>
      <c r="F39" s="288"/>
      <c r="G39" s="288"/>
      <c r="H39" s="265"/>
      <c r="I39" s="265"/>
    </row>
    <row r="40" spans="1:9" ht="15">
      <c r="A40" s="89" t="s">
        <v>244</v>
      </c>
      <c r="I40" s="265"/>
    </row>
  </sheetData>
  <mergeCells count="1">
    <mergeCell ref="A39:G39"/>
  </mergeCells>
  <hyperlinks>
    <hyperlink ref="A40" location="Índex!A1" display="Índex"/>
  </hyperlinks>
  <printOptions/>
  <pageMargins left="0.7" right="0.7" top="0.75" bottom="0.75" header="0.3" footer="0.3"/>
  <pageSetup horizontalDpi="1200" verticalDpi="1200" orientation="portrait" paperSize="9" r:id="rId3"/>
  <headerFooter>
    <oddFooter>&amp;L&amp;G</oddFooter>
  </headerFooter>
  <drawing r:id="rId1"/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5"/>
  <sheetViews>
    <sheetView showGridLines="0" view="pageLayout" workbookViewId="0" topLeftCell="A31">
      <selection activeCell="F27" sqref="F27"/>
    </sheetView>
  </sheetViews>
  <sheetFormatPr defaultColWidth="11.421875" defaultRowHeight="15"/>
  <cols>
    <col min="1" max="1" width="10.140625" style="0" customWidth="1"/>
    <col min="2" max="4" width="7.00390625" style="0" bestFit="1" customWidth="1"/>
    <col min="5" max="6" width="6.00390625" style="0" bestFit="1" customWidth="1"/>
    <col min="7" max="7" width="8.00390625" style="0" bestFit="1" customWidth="1"/>
    <col min="8" max="8" width="4.8515625" style="0" customWidth="1"/>
    <col min="9" max="9" width="6.00390625" style="0" bestFit="1" customWidth="1"/>
    <col min="10" max="10" width="5.00390625" style="0" bestFit="1" customWidth="1"/>
    <col min="11" max="11" width="5.421875" style="0" bestFit="1" customWidth="1"/>
    <col min="12" max="12" width="5.00390625" style="0" bestFit="1" customWidth="1"/>
    <col min="13" max="13" width="5.421875" style="0" bestFit="1" customWidth="1"/>
    <col min="14" max="14" width="5.00390625" style="0" bestFit="1" customWidth="1"/>
    <col min="15" max="15" width="5.421875" style="0" bestFit="1" customWidth="1"/>
    <col min="16" max="16" width="5.00390625" style="0" bestFit="1" customWidth="1"/>
    <col min="17" max="17" width="5.421875" style="0" bestFit="1" customWidth="1"/>
  </cols>
  <sheetData>
    <row r="1" s="2" customFormat="1" ht="15">
      <c r="A1" s="2" t="s">
        <v>260</v>
      </c>
    </row>
    <row r="3" spans="1:7" ht="15.75" thickBot="1">
      <c r="A3" s="211" t="s">
        <v>102</v>
      </c>
      <c r="B3" s="212" t="s">
        <v>223</v>
      </c>
      <c r="C3" s="212" t="s">
        <v>224</v>
      </c>
      <c r="D3" s="212" t="s">
        <v>225</v>
      </c>
      <c r="E3" s="212" t="s">
        <v>226</v>
      </c>
      <c r="F3" s="212" t="s">
        <v>261</v>
      </c>
      <c r="G3" s="212" t="s">
        <v>13</v>
      </c>
    </row>
    <row r="4" spans="1:8" ht="15">
      <c r="A4" s="120">
        <v>2009</v>
      </c>
      <c r="B4" s="120">
        <v>29</v>
      </c>
      <c r="C4" s="120">
        <v>23</v>
      </c>
      <c r="D4" s="120">
        <v>14</v>
      </c>
      <c r="E4" s="120">
        <v>4</v>
      </c>
      <c r="F4" s="120">
        <v>4</v>
      </c>
      <c r="G4" s="120">
        <f>SUM(B4:F4)</f>
        <v>74</v>
      </c>
      <c r="H4" s="119"/>
    </row>
    <row r="5" spans="1:8" ht="15">
      <c r="A5" s="120" t="s">
        <v>11</v>
      </c>
      <c r="B5" s="121">
        <f>B4/$G$4</f>
        <v>0.3918918918918919</v>
      </c>
      <c r="C5" s="121">
        <f aca="true" t="shared" si="0" ref="C5:G5">C4/$G$4</f>
        <v>0.3108108108108108</v>
      </c>
      <c r="D5" s="121">
        <f t="shared" si="0"/>
        <v>0.1891891891891892</v>
      </c>
      <c r="E5" s="121">
        <f t="shared" si="0"/>
        <v>0.05405405405405406</v>
      </c>
      <c r="F5" s="121">
        <f t="shared" si="0"/>
        <v>0.05405405405405406</v>
      </c>
      <c r="G5" s="209">
        <f t="shared" si="0"/>
        <v>1</v>
      </c>
      <c r="H5" s="119"/>
    </row>
    <row r="6" spans="1:8" ht="15">
      <c r="A6" s="120">
        <v>2010</v>
      </c>
      <c r="B6" s="120">
        <v>20</v>
      </c>
      <c r="C6" s="120">
        <v>24</v>
      </c>
      <c r="D6" s="120">
        <v>11</v>
      </c>
      <c r="E6" s="120">
        <v>1</v>
      </c>
      <c r="F6" s="120">
        <v>5</v>
      </c>
      <c r="G6" s="120">
        <f>SUM(B6:F6)</f>
        <v>61</v>
      </c>
      <c r="H6" s="119"/>
    </row>
    <row r="7" spans="1:8" ht="15">
      <c r="A7" s="120" t="s">
        <v>11</v>
      </c>
      <c r="B7" s="121">
        <f>B6/$G$6</f>
        <v>0.32786885245901637</v>
      </c>
      <c r="C7" s="121">
        <f aca="true" t="shared" si="1" ref="C7:G7">C6/$G$6</f>
        <v>0.39344262295081966</v>
      </c>
      <c r="D7" s="121">
        <f t="shared" si="1"/>
        <v>0.18032786885245902</v>
      </c>
      <c r="E7" s="121">
        <f t="shared" si="1"/>
        <v>0.01639344262295082</v>
      </c>
      <c r="F7" s="121">
        <f t="shared" si="1"/>
        <v>0.08196721311475409</v>
      </c>
      <c r="G7" s="209">
        <f t="shared" si="1"/>
        <v>1</v>
      </c>
      <c r="H7" s="119"/>
    </row>
    <row r="8" spans="1:8" ht="15">
      <c r="A8" s="120">
        <v>2011</v>
      </c>
      <c r="B8" s="120">
        <v>22</v>
      </c>
      <c r="C8" s="120">
        <v>23</v>
      </c>
      <c r="D8" s="120">
        <v>7</v>
      </c>
      <c r="E8" s="120">
        <v>2</v>
      </c>
      <c r="F8" s="120">
        <v>2</v>
      </c>
      <c r="G8" s="120">
        <f>SUM(B8:F8)</f>
        <v>56</v>
      </c>
      <c r="H8" s="119"/>
    </row>
    <row r="9" spans="1:8" ht="15">
      <c r="A9" s="120" t="s">
        <v>11</v>
      </c>
      <c r="B9" s="121">
        <f>B8/$G$8</f>
        <v>0.39285714285714285</v>
      </c>
      <c r="C9" s="121">
        <f aca="true" t="shared" si="2" ref="C9:G9">C8/$G$8</f>
        <v>0.4107142857142857</v>
      </c>
      <c r="D9" s="121">
        <f t="shared" si="2"/>
        <v>0.125</v>
      </c>
      <c r="E9" s="121">
        <f t="shared" si="2"/>
        <v>0.03571428571428571</v>
      </c>
      <c r="F9" s="121">
        <f t="shared" si="2"/>
        <v>0.03571428571428571</v>
      </c>
      <c r="G9" s="209">
        <f t="shared" si="2"/>
        <v>1</v>
      </c>
      <c r="H9" s="119"/>
    </row>
    <row r="10" spans="1:8" ht="15">
      <c r="A10" s="210">
        <v>2012</v>
      </c>
      <c r="B10" s="120">
        <v>8</v>
      </c>
      <c r="C10" s="120">
        <v>3</v>
      </c>
      <c r="D10" s="120">
        <v>4</v>
      </c>
      <c r="E10" s="120">
        <v>0</v>
      </c>
      <c r="F10" s="120">
        <v>1</v>
      </c>
      <c r="G10" s="120">
        <f>SUM(B10:F10)</f>
        <v>16</v>
      </c>
      <c r="H10" s="119"/>
    </row>
    <row r="11" spans="1:8" ht="15">
      <c r="A11" s="210" t="s">
        <v>11</v>
      </c>
      <c r="B11" s="121">
        <f>B10/$G$10</f>
        <v>0.5</v>
      </c>
      <c r="C11" s="121">
        <f aca="true" t="shared" si="3" ref="C11:F11">C10/$G$10</f>
        <v>0.1875</v>
      </c>
      <c r="D11" s="121">
        <f t="shared" si="3"/>
        <v>0.25</v>
      </c>
      <c r="E11" s="209">
        <f t="shared" si="3"/>
        <v>0</v>
      </c>
      <c r="F11" s="121">
        <f t="shared" si="3"/>
        <v>0.0625</v>
      </c>
      <c r="G11" s="209">
        <f>G10/G$10</f>
        <v>1</v>
      </c>
      <c r="H11" s="119"/>
    </row>
    <row r="12" spans="1:8" ht="15">
      <c r="A12" s="210">
        <v>2013</v>
      </c>
      <c r="B12" s="120">
        <v>11</v>
      </c>
      <c r="C12" s="120">
        <v>4</v>
      </c>
      <c r="D12" s="120">
        <v>4</v>
      </c>
      <c r="E12" s="120">
        <v>2</v>
      </c>
      <c r="F12" s="120">
        <v>0</v>
      </c>
      <c r="G12" s="120">
        <f>SUM(B12:F12)</f>
        <v>21</v>
      </c>
      <c r="H12" s="119"/>
    </row>
    <row r="13" spans="1:8" ht="15">
      <c r="A13" s="210" t="s">
        <v>11</v>
      </c>
      <c r="B13" s="121">
        <f>B12/$G$12</f>
        <v>0.5238095238095238</v>
      </c>
      <c r="C13" s="121">
        <f aca="true" t="shared" si="4" ref="C13:G13">C12/$G$12</f>
        <v>0.19047619047619047</v>
      </c>
      <c r="D13" s="121">
        <f t="shared" si="4"/>
        <v>0.19047619047619047</v>
      </c>
      <c r="E13" s="121">
        <f t="shared" si="4"/>
        <v>0.09523809523809523</v>
      </c>
      <c r="F13" s="209">
        <f t="shared" si="4"/>
        <v>0</v>
      </c>
      <c r="G13" s="209">
        <f t="shared" si="4"/>
        <v>1</v>
      </c>
      <c r="H13" s="119"/>
    </row>
    <row r="14" spans="1:8" ht="15">
      <c r="A14" s="210">
        <v>2014</v>
      </c>
      <c r="B14" s="120">
        <v>17</v>
      </c>
      <c r="C14" s="120">
        <v>9</v>
      </c>
      <c r="D14" s="120">
        <v>8</v>
      </c>
      <c r="E14" s="120">
        <v>1</v>
      </c>
      <c r="F14" s="120">
        <v>1</v>
      </c>
      <c r="G14" s="120">
        <f>SUM(B14:F14)</f>
        <v>36</v>
      </c>
      <c r="H14" s="119"/>
    </row>
    <row r="15" spans="1:8" ht="15">
      <c r="A15" s="210" t="s">
        <v>11</v>
      </c>
      <c r="B15" s="121">
        <f>B14/$G$14</f>
        <v>0.4722222222222222</v>
      </c>
      <c r="C15" s="121">
        <f aca="true" t="shared" si="5" ref="C15:G15">C14/$G$14</f>
        <v>0.25</v>
      </c>
      <c r="D15" s="121">
        <f t="shared" si="5"/>
        <v>0.2222222222222222</v>
      </c>
      <c r="E15" s="121">
        <f t="shared" si="5"/>
        <v>0.027777777777777776</v>
      </c>
      <c r="F15" s="121">
        <f t="shared" si="5"/>
        <v>0.027777777777777776</v>
      </c>
      <c r="G15" s="209">
        <f t="shared" si="5"/>
        <v>1</v>
      </c>
      <c r="H15" s="119"/>
    </row>
    <row r="16" spans="1:8" ht="15">
      <c r="A16" s="96">
        <v>2015</v>
      </c>
      <c r="B16" s="120">
        <v>9</v>
      </c>
      <c r="C16" s="120">
        <v>10</v>
      </c>
      <c r="D16" s="120">
        <v>10</v>
      </c>
      <c r="E16" s="120">
        <v>0</v>
      </c>
      <c r="F16" s="120">
        <v>0</v>
      </c>
      <c r="G16" s="120">
        <f>SUM(B16:F16)</f>
        <v>29</v>
      </c>
      <c r="H16" s="119"/>
    </row>
    <row r="17" spans="1:8" ht="15">
      <c r="A17" s="96" t="s">
        <v>11</v>
      </c>
      <c r="B17" s="121">
        <f>B16/$G$16</f>
        <v>0.3103448275862069</v>
      </c>
      <c r="C17" s="121">
        <f aca="true" t="shared" si="6" ref="C17:G17">C16/$G$16</f>
        <v>0.3448275862068966</v>
      </c>
      <c r="D17" s="121">
        <f t="shared" si="6"/>
        <v>0.3448275862068966</v>
      </c>
      <c r="E17" s="209">
        <f t="shared" si="6"/>
        <v>0</v>
      </c>
      <c r="F17" s="209">
        <f t="shared" si="6"/>
        <v>0</v>
      </c>
      <c r="G17" s="209">
        <f t="shared" si="6"/>
        <v>1</v>
      </c>
      <c r="H17" s="119"/>
    </row>
    <row r="18" spans="1:8" ht="15">
      <c r="A18" s="96">
        <v>2016</v>
      </c>
      <c r="B18" s="120">
        <v>5</v>
      </c>
      <c r="C18" s="120">
        <v>6</v>
      </c>
      <c r="D18" s="120">
        <v>4</v>
      </c>
      <c r="E18" s="120">
        <v>1</v>
      </c>
      <c r="F18" s="120">
        <v>0</v>
      </c>
      <c r="G18" s="120">
        <f>SUM(B18:F18)</f>
        <v>16</v>
      </c>
      <c r="H18" s="119"/>
    </row>
    <row r="19" spans="1:8" ht="15">
      <c r="A19" s="232" t="s">
        <v>11</v>
      </c>
      <c r="B19" s="121">
        <f>B18/$G$18</f>
        <v>0.3125</v>
      </c>
      <c r="C19" s="121">
        <f aca="true" t="shared" si="7" ref="C19:G19">C18/$G$18</f>
        <v>0.375</v>
      </c>
      <c r="D19" s="121">
        <f t="shared" si="7"/>
        <v>0.25</v>
      </c>
      <c r="E19" s="121">
        <f t="shared" si="7"/>
        <v>0.0625</v>
      </c>
      <c r="F19" s="209">
        <f t="shared" si="7"/>
        <v>0</v>
      </c>
      <c r="G19" s="209">
        <f t="shared" si="7"/>
        <v>1</v>
      </c>
      <c r="H19" s="119"/>
    </row>
    <row r="20" spans="1:8" ht="15">
      <c r="A20" s="96">
        <v>2017</v>
      </c>
      <c r="B20" s="120">
        <v>11</v>
      </c>
      <c r="C20" s="120">
        <v>7</v>
      </c>
      <c r="D20" s="120">
        <v>6</v>
      </c>
      <c r="E20" s="120">
        <v>1</v>
      </c>
      <c r="F20" s="120">
        <v>0</v>
      </c>
      <c r="G20" s="120">
        <f>SUM(B20:F20)</f>
        <v>25</v>
      </c>
      <c r="H20" s="119"/>
    </row>
    <row r="21" spans="1:8" ht="15">
      <c r="A21" s="232" t="s">
        <v>11</v>
      </c>
      <c r="B21" s="209">
        <f>B20/$G$20</f>
        <v>0.44</v>
      </c>
      <c r="C21" s="209">
        <f aca="true" t="shared" si="8" ref="C21:G21">C20/$G$20</f>
        <v>0.28</v>
      </c>
      <c r="D21" s="209">
        <f t="shared" si="8"/>
        <v>0.24</v>
      </c>
      <c r="E21" s="209">
        <f t="shared" si="8"/>
        <v>0.04</v>
      </c>
      <c r="F21" s="209">
        <f t="shared" si="8"/>
        <v>0</v>
      </c>
      <c r="G21" s="209">
        <f t="shared" si="8"/>
        <v>1</v>
      </c>
      <c r="H21" s="119"/>
    </row>
    <row r="22" spans="1:8" ht="15">
      <c r="A22" s="96">
        <v>2018</v>
      </c>
      <c r="B22" s="120">
        <v>17</v>
      </c>
      <c r="C22" s="120">
        <v>17</v>
      </c>
      <c r="D22" s="120">
        <v>12</v>
      </c>
      <c r="E22" s="120">
        <v>5</v>
      </c>
      <c r="F22" s="120">
        <v>2</v>
      </c>
      <c r="G22" s="120">
        <v>53</v>
      </c>
      <c r="H22" s="119"/>
    </row>
    <row r="23" spans="1:8" ht="15.75" thickBot="1">
      <c r="A23" s="187" t="s">
        <v>11</v>
      </c>
      <c r="B23" s="213">
        <v>0.32075471698113206</v>
      </c>
      <c r="C23" s="213">
        <v>0.32075471698113206</v>
      </c>
      <c r="D23" s="213">
        <v>0.22641509433962265</v>
      </c>
      <c r="E23" s="213">
        <v>0.09433962264150944</v>
      </c>
      <c r="F23" s="213">
        <v>0.03773584905660377</v>
      </c>
      <c r="G23" s="213">
        <v>1</v>
      </c>
      <c r="H23" s="119"/>
    </row>
    <row r="24" spans="1:13" ht="15">
      <c r="A24" s="25" t="s">
        <v>246</v>
      </c>
      <c r="B24" s="10"/>
      <c r="C24" s="10"/>
      <c r="D24" s="10"/>
      <c r="E24" s="10"/>
      <c r="F24" s="10"/>
      <c r="G24" s="10"/>
      <c r="H24" s="10"/>
      <c r="I24" s="26"/>
      <c r="J24" s="10"/>
      <c r="K24" s="10"/>
      <c r="L24" s="10"/>
      <c r="M24" s="10"/>
    </row>
    <row r="25" ht="15">
      <c r="A25" s="89" t="s">
        <v>244</v>
      </c>
    </row>
  </sheetData>
  <hyperlinks>
    <hyperlink ref="A25" location="Í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ignoredErrors>
    <ignoredError sqref="G4 G6 G8 G10 G12 G14 G16 G18 G19:G20" formulaRange="1"/>
    <ignoredError sqref="G5 G7 G9 G11 G13 G15 G17" formula="1" formulaRange="1"/>
  </ignoredErrors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28"/>
  <sheetViews>
    <sheetView showGridLines="0" view="pageLayout" workbookViewId="0" topLeftCell="A19">
      <selection activeCell="E32" sqref="E32"/>
    </sheetView>
  </sheetViews>
  <sheetFormatPr defaultColWidth="11.421875" defaultRowHeight="15"/>
  <cols>
    <col min="1" max="1" width="14.140625" style="0" customWidth="1"/>
    <col min="2" max="2" width="5.00390625" style="103" bestFit="1" customWidth="1"/>
    <col min="3" max="3" width="5.421875" style="103" bestFit="1" customWidth="1"/>
    <col min="4" max="4" width="5.00390625" style="103" bestFit="1" customWidth="1"/>
    <col min="5" max="5" width="5.421875" style="103" bestFit="1" customWidth="1"/>
    <col min="6" max="6" width="5.00390625" style="103" bestFit="1" customWidth="1"/>
    <col min="7" max="7" width="5.421875" style="103" bestFit="1" customWidth="1"/>
    <col min="8" max="8" width="5.00390625" style="103" bestFit="1" customWidth="1"/>
    <col min="9" max="9" width="5.421875" style="103" bestFit="1" customWidth="1"/>
    <col min="10" max="10" width="5.00390625" style="103" bestFit="1" customWidth="1"/>
    <col min="11" max="11" width="5.421875" style="103" bestFit="1" customWidth="1"/>
    <col min="12" max="12" width="5.00390625" style="103" bestFit="1" customWidth="1"/>
    <col min="13" max="13" width="5.421875" style="103" bestFit="1" customWidth="1"/>
    <col min="14" max="14" width="5.00390625" style="103" bestFit="1" customWidth="1"/>
    <col min="15" max="15" width="5.421875" style="103" bestFit="1" customWidth="1"/>
    <col min="16" max="16" width="5.00390625" style="103" bestFit="1" customWidth="1"/>
    <col min="17" max="17" width="6.00390625" style="103" bestFit="1" customWidth="1"/>
    <col min="18" max="18" width="5.00390625" style="103" bestFit="1" customWidth="1"/>
    <col min="19" max="19" width="4.00390625" style="0" bestFit="1" customWidth="1"/>
    <col min="20" max="20" width="5.00390625" style="0" bestFit="1" customWidth="1"/>
    <col min="21" max="21" width="4.421875" style="0" bestFit="1" customWidth="1"/>
  </cols>
  <sheetData>
    <row r="1" spans="1:18" s="2" customFormat="1" ht="15">
      <c r="A1" s="2" t="s">
        <v>262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3" spans="1:22" s="8" customFormat="1" ht="15.75" thickBot="1">
      <c r="A3" s="214" t="s">
        <v>43</v>
      </c>
      <c r="B3" s="241">
        <v>2009</v>
      </c>
      <c r="C3" s="242" t="s">
        <v>11</v>
      </c>
      <c r="D3" s="193">
        <v>2010</v>
      </c>
      <c r="E3" s="193" t="s">
        <v>11</v>
      </c>
      <c r="F3" s="241">
        <v>2011</v>
      </c>
      <c r="G3" s="242" t="s">
        <v>11</v>
      </c>
      <c r="H3" s="193">
        <v>2012</v>
      </c>
      <c r="I3" s="193" t="s">
        <v>11</v>
      </c>
      <c r="J3" s="241">
        <v>2013</v>
      </c>
      <c r="K3" s="242" t="s">
        <v>11</v>
      </c>
      <c r="L3" s="193">
        <v>2014</v>
      </c>
      <c r="M3" s="193" t="s">
        <v>11</v>
      </c>
      <c r="N3" s="241">
        <v>2015</v>
      </c>
      <c r="O3" s="242" t="s">
        <v>11</v>
      </c>
      <c r="P3" s="193">
        <v>2016</v>
      </c>
      <c r="Q3" s="193" t="s">
        <v>11</v>
      </c>
      <c r="R3" s="241">
        <v>2017</v>
      </c>
      <c r="S3" s="214" t="s">
        <v>11</v>
      </c>
      <c r="T3" s="241">
        <v>2018</v>
      </c>
      <c r="U3" s="214" t="s">
        <v>11</v>
      </c>
      <c r="V3"/>
    </row>
    <row r="4" spans="1:22" s="7" customFormat="1" ht="15">
      <c r="A4" s="83" t="s">
        <v>113</v>
      </c>
      <c r="B4" s="243">
        <v>27</v>
      </c>
      <c r="C4" s="244">
        <v>36.486486486486484</v>
      </c>
      <c r="D4" s="104">
        <v>23</v>
      </c>
      <c r="E4" s="245">
        <v>37.704918032786885</v>
      </c>
      <c r="F4" s="243">
        <v>19</v>
      </c>
      <c r="G4" s="244">
        <v>33.92857142857143</v>
      </c>
      <c r="H4" s="104">
        <v>3</v>
      </c>
      <c r="I4" s="245">
        <v>18.75</v>
      </c>
      <c r="J4" s="243">
        <v>2</v>
      </c>
      <c r="K4" s="244">
        <v>9.523809523809524</v>
      </c>
      <c r="L4" s="104">
        <v>23</v>
      </c>
      <c r="M4" s="245">
        <v>63.888888888888886</v>
      </c>
      <c r="N4" s="246">
        <v>14</v>
      </c>
      <c r="O4" s="244">
        <f>(N4/29)*100</f>
        <v>48.275862068965516</v>
      </c>
      <c r="P4" s="104">
        <v>7</v>
      </c>
      <c r="Q4" s="104">
        <f>(P4/16)*100</f>
        <v>43.75</v>
      </c>
      <c r="R4" s="243">
        <v>10</v>
      </c>
      <c r="S4" s="240">
        <f>(R4/$R$26)*100</f>
        <v>40</v>
      </c>
      <c r="T4" s="270">
        <v>19</v>
      </c>
      <c r="U4" s="271">
        <f>(T4/$T$26)*100</f>
        <v>35.84905660377358</v>
      </c>
      <c r="V4"/>
    </row>
    <row r="5" spans="1:22" s="7" customFormat="1" ht="15">
      <c r="A5" s="83" t="s">
        <v>111</v>
      </c>
      <c r="B5" s="243">
        <v>4</v>
      </c>
      <c r="C5" s="244">
        <v>5.405405405405405</v>
      </c>
      <c r="D5" s="104">
        <v>4</v>
      </c>
      <c r="E5" s="245">
        <v>6.557377049180328</v>
      </c>
      <c r="F5" s="243">
        <v>4</v>
      </c>
      <c r="G5" s="244">
        <v>7.142857142857142</v>
      </c>
      <c r="H5" s="104">
        <v>1</v>
      </c>
      <c r="I5" s="245">
        <v>6.25</v>
      </c>
      <c r="J5" s="243">
        <v>14</v>
      </c>
      <c r="K5" s="244">
        <v>66.66666666666666</v>
      </c>
      <c r="L5" s="104">
        <v>7</v>
      </c>
      <c r="M5" s="245">
        <v>19.444444444444446</v>
      </c>
      <c r="N5" s="246">
        <v>5</v>
      </c>
      <c r="O5" s="244">
        <f>(N5/29)*100</f>
        <v>17.24137931034483</v>
      </c>
      <c r="P5" s="104">
        <v>7</v>
      </c>
      <c r="Q5" s="104">
        <f aca="true" t="shared" si="0" ref="Q5:Q26">(P5/16)*100</f>
        <v>43.75</v>
      </c>
      <c r="R5" s="243">
        <v>7</v>
      </c>
      <c r="S5" s="240">
        <f aca="true" t="shared" si="1" ref="S5:S26">(R5/$R$26)*100</f>
        <v>28.000000000000004</v>
      </c>
      <c r="T5" s="269">
        <v>6</v>
      </c>
      <c r="U5" s="271">
        <f aca="true" t="shared" si="2" ref="U5:U25">(T5/$T$26)*100</f>
        <v>11.320754716981133</v>
      </c>
      <c r="V5"/>
    </row>
    <row r="6" spans="1:22" s="7" customFormat="1" ht="15">
      <c r="A6" s="83" t="s">
        <v>106</v>
      </c>
      <c r="B6" s="243">
        <v>15</v>
      </c>
      <c r="C6" s="244">
        <v>20.27027027027027</v>
      </c>
      <c r="D6" s="104">
        <v>4</v>
      </c>
      <c r="E6" s="245">
        <v>6.557377049180328</v>
      </c>
      <c r="F6" s="243">
        <v>3</v>
      </c>
      <c r="G6" s="244">
        <v>5.357142857142857</v>
      </c>
      <c r="H6" s="104">
        <v>3</v>
      </c>
      <c r="I6" s="245">
        <v>18.75</v>
      </c>
      <c r="J6" s="243"/>
      <c r="K6" s="244"/>
      <c r="L6" s="104">
        <v>1</v>
      </c>
      <c r="M6" s="245">
        <v>2.7777777777777777</v>
      </c>
      <c r="N6" s="246"/>
      <c r="O6" s="244"/>
      <c r="P6" s="104"/>
      <c r="Q6" s="104"/>
      <c r="R6" s="243"/>
      <c r="S6" s="240"/>
      <c r="T6" s="268"/>
      <c r="U6" s="271"/>
      <c r="V6"/>
    </row>
    <row r="7" spans="1:23" s="7" customFormat="1" ht="15">
      <c r="A7" s="83" t="s">
        <v>119</v>
      </c>
      <c r="B7" s="243">
        <v>5</v>
      </c>
      <c r="C7" s="244">
        <v>6.756756756756757</v>
      </c>
      <c r="D7" s="104">
        <v>6</v>
      </c>
      <c r="E7" s="245">
        <v>9.836065573770492</v>
      </c>
      <c r="F7" s="243">
        <v>4</v>
      </c>
      <c r="G7" s="244">
        <v>7.142857142857142</v>
      </c>
      <c r="H7" s="104">
        <v>1</v>
      </c>
      <c r="I7" s="245">
        <v>6.25</v>
      </c>
      <c r="J7" s="243"/>
      <c r="K7" s="244"/>
      <c r="L7" s="104">
        <v>1</v>
      </c>
      <c r="M7" s="245">
        <v>2.7777777777777777</v>
      </c>
      <c r="N7" s="246">
        <v>4</v>
      </c>
      <c r="O7" s="244">
        <f>(N7/29)*100</f>
        <v>13.793103448275861</v>
      </c>
      <c r="P7" s="104"/>
      <c r="Q7" s="104"/>
      <c r="R7" s="243"/>
      <c r="S7" s="240"/>
      <c r="T7" s="269">
        <v>2</v>
      </c>
      <c r="U7" s="271">
        <f t="shared" si="2"/>
        <v>3.7735849056603774</v>
      </c>
      <c r="V7"/>
      <c r="W7" s="267"/>
    </row>
    <row r="8" spans="1:23" s="7" customFormat="1" ht="15">
      <c r="A8" s="83" t="s">
        <v>103</v>
      </c>
      <c r="B8" s="243">
        <v>3</v>
      </c>
      <c r="C8" s="244">
        <v>4.054054054054054</v>
      </c>
      <c r="D8" s="104">
        <v>9</v>
      </c>
      <c r="E8" s="245">
        <v>14.754098360655737</v>
      </c>
      <c r="F8" s="243">
        <v>5</v>
      </c>
      <c r="G8" s="244">
        <v>8.928571428571429</v>
      </c>
      <c r="H8" s="104">
        <v>1</v>
      </c>
      <c r="I8" s="245">
        <v>6.25</v>
      </c>
      <c r="J8" s="243"/>
      <c r="K8" s="244"/>
      <c r="L8" s="104"/>
      <c r="M8" s="245"/>
      <c r="N8" s="246">
        <v>1</v>
      </c>
      <c r="O8" s="244">
        <f>(N8/29)*100</f>
        <v>3.4482758620689653</v>
      </c>
      <c r="P8" s="104"/>
      <c r="Q8" s="104"/>
      <c r="R8" s="243"/>
      <c r="S8" s="240"/>
      <c r="T8" s="269">
        <v>2</v>
      </c>
      <c r="U8" s="271">
        <f t="shared" si="2"/>
        <v>3.7735849056603774</v>
      </c>
      <c r="V8"/>
      <c r="W8" s="267"/>
    </row>
    <row r="9" spans="1:22" s="7" customFormat="1" ht="15">
      <c r="A9" s="83" t="s">
        <v>116</v>
      </c>
      <c r="B9" s="243">
        <v>7</v>
      </c>
      <c r="C9" s="244">
        <v>9.45945945945946</v>
      </c>
      <c r="D9" s="104">
        <v>6</v>
      </c>
      <c r="E9" s="245">
        <v>9.836065573770492</v>
      </c>
      <c r="F9" s="243">
        <v>3</v>
      </c>
      <c r="G9" s="244">
        <v>5.357142857142857</v>
      </c>
      <c r="H9" s="104">
        <v>1</v>
      </c>
      <c r="I9" s="245">
        <v>6.25</v>
      </c>
      <c r="J9" s="243"/>
      <c r="K9" s="244"/>
      <c r="L9" s="104">
        <v>1</v>
      </c>
      <c r="M9" s="245">
        <v>2.7777777777777777</v>
      </c>
      <c r="N9" s="246"/>
      <c r="O9" s="244"/>
      <c r="P9" s="104"/>
      <c r="Q9" s="104"/>
      <c r="R9" s="243">
        <v>1</v>
      </c>
      <c r="S9" s="240">
        <f t="shared" si="1"/>
        <v>4</v>
      </c>
      <c r="T9" s="268"/>
      <c r="U9" s="271"/>
      <c r="V9"/>
    </row>
    <row r="10" spans="1:22" s="7" customFormat="1" ht="15">
      <c r="A10" s="83" t="s">
        <v>114</v>
      </c>
      <c r="B10" s="243">
        <v>3</v>
      </c>
      <c r="C10" s="244">
        <v>4.054054054054054</v>
      </c>
      <c r="D10" s="104"/>
      <c r="E10" s="245"/>
      <c r="F10" s="243">
        <v>10</v>
      </c>
      <c r="G10" s="244">
        <v>17.857142857142858</v>
      </c>
      <c r="H10" s="104">
        <v>1</v>
      </c>
      <c r="I10" s="245">
        <v>6.25</v>
      </c>
      <c r="J10" s="243"/>
      <c r="K10" s="244"/>
      <c r="L10" s="104">
        <v>2</v>
      </c>
      <c r="M10" s="245">
        <v>5.555555555555555</v>
      </c>
      <c r="N10" s="246">
        <v>1</v>
      </c>
      <c r="O10" s="244">
        <f>(N10/29)*100</f>
        <v>3.4482758620689653</v>
      </c>
      <c r="P10" s="104">
        <v>1</v>
      </c>
      <c r="Q10" s="104">
        <f t="shared" si="0"/>
        <v>6.25</v>
      </c>
      <c r="R10" s="243">
        <v>3</v>
      </c>
      <c r="S10" s="240">
        <f t="shared" si="1"/>
        <v>12</v>
      </c>
      <c r="T10" s="269">
        <v>16</v>
      </c>
      <c r="U10" s="271">
        <f t="shared" si="2"/>
        <v>30.18867924528302</v>
      </c>
      <c r="V10"/>
    </row>
    <row r="11" spans="1:22" s="7" customFormat="1" ht="15">
      <c r="A11" s="83" t="s">
        <v>108</v>
      </c>
      <c r="B11" s="243">
        <v>7</v>
      </c>
      <c r="C11" s="244">
        <v>9.45945945945946</v>
      </c>
      <c r="D11" s="104"/>
      <c r="E11" s="245"/>
      <c r="F11" s="243">
        <v>1</v>
      </c>
      <c r="G11" s="244">
        <v>1.7857142857142856</v>
      </c>
      <c r="H11" s="104">
        <v>1</v>
      </c>
      <c r="I11" s="245">
        <v>6.25</v>
      </c>
      <c r="J11" s="243">
        <v>2</v>
      </c>
      <c r="K11" s="244">
        <v>9.523809523809524</v>
      </c>
      <c r="L11" s="104"/>
      <c r="M11" s="245"/>
      <c r="N11" s="246"/>
      <c r="O11" s="244"/>
      <c r="P11" s="104"/>
      <c r="Q11" s="104"/>
      <c r="R11" s="243"/>
      <c r="S11" s="240"/>
      <c r="T11" s="269">
        <v>1</v>
      </c>
      <c r="U11" s="271">
        <f t="shared" si="2"/>
        <v>1.8867924528301887</v>
      </c>
      <c r="V11"/>
    </row>
    <row r="12" spans="1:21" s="7" customFormat="1" ht="12.75">
      <c r="A12" s="83" t="s">
        <v>238</v>
      </c>
      <c r="B12" s="243">
        <v>3</v>
      </c>
      <c r="C12" s="244">
        <v>4.054054054054054</v>
      </c>
      <c r="D12" s="104">
        <v>3</v>
      </c>
      <c r="E12" s="245">
        <v>4.918032786885246</v>
      </c>
      <c r="F12" s="243">
        <v>4</v>
      </c>
      <c r="G12" s="244">
        <v>7.142857142857142</v>
      </c>
      <c r="H12" s="104"/>
      <c r="I12" s="245"/>
      <c r="J12" s="243"/>
      <c r="K12" s="244"/>
      <c r="L12" s="104"/>
      <c r="M12" s="245"/>
      <c r="N12" s="246"/>
      <c r="O12" s="244"/>
      <c r="P12" s="104"/>
      <c r="Q12" s="104"/>
      <c r="R12" s="243"/>
      <c r="S12" s="240"/>
      <c r="T12" s="268"/>
      <c r="U12" s="271"/>
    </row>
    <row r="13" spans="1:21" s="7" customFormat="1" ht="15">
      <c r="A13" s="83" t="s">
        <v>107</v>
      </c>
      <c r="B13" s="243">
        <v>2</v>
      </c>
      <c r="C13" s="244">
        <v>2.7027027027027026</v>
      </c>
      <c r="D13" s="104"/>
      <c r="E13" s="245"/>
      <c r="F13" s="243">
        <v>1</v>
      </c>
      <c r="G13" s="244">
        <v>1.7857142857142856</v>
      </c>
      <c r="H13" s="104">
        <v>2</v>
      </c>
      <c r="I13" s="245">
        <v>12.5</v>
      </c>
      <c r="J13" s="243"/>
      <c r="K13" s="244"/>
      <c r="L13" s="104"/>
      <c r="M13" s="245"/>
      <c r="N13" s="246"/>
      <c r="O13" s="244"/>
      <c r="P13" s="104"/>
      <c r="Q13" s="104"/>
      <c r="R13" s="243"/>
      <c r="S13" s="240"/>
      <c r="T13" s="269">
        <v>1</v>
      </c>
      <c r="U13" s="271">
        <f t="shared" si="2"/>
        <v>1.8867924528301887</v>
      </c>
    </row>
    <row r="14" spans="1:21" s="7" customFormat="1" ht="15">
      <c r="A14" s="83" t="s">
        <v>237</v>
      </c>
      <c r="B14" s="243"/>
      <c r="C14" s="244"/>
      <c r="D14" s="104"/>
      <c r="E14" s="245"/>
      <c r="F14" s="243"/>
      <c r="G14" s="244"/>
      <c r="H14" s="104"/>
      <c r="I14" s="245"/>
      <c r="J14" s="243"/>
      <c r="K14" s="244"/>
      <c r="L14" s="104"/>
      <c r="M14" s="245"/>
      <c r="N14" s="246">
        <v>4</v>
      </c>
      <c r="O14" s="244">
        <f>(N14/29)*100</f>
        <v>13.793103448275861</v>
      </c>
      <c r="P14" s="104"/>
      <c r="Q14" s="104"/>
      <c r="R14" s="243"/>
      <c r="S14" s="240"/>
      <c r="T14" s="269">
        <v>4</v>
      </c>
      <c r="U14" s="271">
        <f t="shared" si="2"/>
        <v>7.547169811320755</v>
      </c>
    </row>
    <row r="15" spans="1:21" s="7" customFormat="1" ht="12.75">
      <c r="A15" s="83" t="s">
        <v>118</v>
      </c>
      <c r="B15" s="243"/>
      <c r="C15" s="244"/>
      <c r="D15" s="104">
        <v>2</v>
      </c>
      <c r="E15" s="245">
        <v>3.278688524590164</v>
      </c>
      <c r="F15" s="243">
        <v>2</v>
      </c>
      <c r="G15" s="244">
        <v>3.571428571428571</v>
      </c>
      <c r="H15" s="104"/>
      <c r="I15" s="245"/>
      <c r="J15" s="243"/>
      <c r="K15" s="244"/>
      <c r="L15" s="104"/>
      <c r="M15" s="245"/>
      <c r="N15" s="246"/>
      <c r="O15" s="244"/>
      <c r="P15" s="104"/>
      <c r="Q15" s="104"/>
      <c r="R15" s="243"/>
      <c r="S15" s="240"/>
      <c r="T15" s="268"/>
      <c r="U15" s="271"/>
    </row>
    <row r="16" spans="1:21" s="7" customFormat="1" ht="12.75">
      <c r="A16" s="83" t="s">
        <v>104</v>
      </c>
      <c r="B16" s="243"/>
      <c r="C16" s="244"/>
      <c r="D16" s="104">
        <v>3</v>
      </c>
      <c r="E16" s="245">
        <v>4.918032786885246</v>
      </c>
      <c r="F16" s="243"/>
      <c r="G16" s="244"/>
      <c r="H16" s="104"/>
      <c r="I16" s="245"/>
      <c r="J16" s="243"/>
      <c r="K16" s="244"/>
      <c r="L16" s="104"/>
      <c r="M16" s="245"/>
      <c r="N16" s="246"/>
      <c r="O16" s="244"/>
      <c r="P16" s="104"/>
      <c r="Q16" s="104"/>
      <c r="R16" s="243"/>
      <c r="S16" s="240"/>
      <c r="T16" s="268"/>
      <c r="U16" s="271"/>
    </row>
    <row r="17" spans="1:21" s="7" customFormat="1" ht="12.75">
      <c r="A17" s="83" t="s">
        <v>112</v>
      </c>
      <c r="B17" s="243"/>
      <c r="C17" s="244"/>
      <c r="D17" s="104"/>
      <c r="E17" s="245"/>
      <c r="F17" s="243"/>
      <c r="G17" s="244"/>
      <c r="H17" s="104"/>
      <c r="I17" s="245"/>
      <c r="J17" s="243">
        <v>1</v>
      </c>
      <c r="K17" s="244">
        <v>4.761904761904762</v>
      </c>
      <c r="L17" s="104">
        <v>1</v>
      </c>
      <c r="M17" s="245">
        <v>2.7777777777777777</v>
      </c>
      <c r="N17" s="246"/>
      <c r="O17" s="244"/>
      <c r="P17" s="104">
        <v>1</v>
      </c>
      <c r="Q17" s="104">
        <f t="shared" si="0"/>
        <v>6.25</v>
      </c>
      <c r="R17" s="243">
        <v>2</v>
      </c>
      <c r="S17" s="240">
        <f t="shared" si="1"/>
        <v>8</v>
      </c>
      <c r="T17" s="268"/>
      <c r="U17" s="271"/>
    </row>
    <row r="18" spans="1:21" s="7" customFormat="1" ht="12.75">
      <c r="A18" s="83" t="s">
        <v>115</v>
      </c>
      <c r="B18" s="243"/>
      <c r="C18" s="244"/>
      <c r="D18" s="104"/>
      <c r="E18" s="245"/>
      <c r="F18" s="243"/>
      <c r="G18" s="244"/>
      <c r="H18" s="104">
        <v>2</v>
      </c>
      <c r="I18" s="245">
        <v>12.5</v>
      </c>
      <c r="J18" s="243"/>
      <c r="K18" s="244"/>
      <c r="L18" s="104"/>
      <c r="M18" s="245"/>
      <c r="N18" s="246"/>
      <c r="O18" s="244"/>
      <c r="P18" s="104"/>
      <c r="Q18" s="104"/>
      <c r="R18" s="243"/>
      <c r="S18" s="240"/>
      <c r="T18" s="268"/>
      <c r="U18" s="271"/>
    </row>
    <row r="19" spans="1:21" s="7" customFormat="1" ht="12.75">
      <c r="A19" s="83" t="s">
        <v>105</v>
      </c>
      <c r="B19" s="243"/>
      <c r="C19" s="244"/>
      <c r="D19" s="104"/>
      <c r="E19" s="245"/>
      <c r="F19" s="243"/>
      <c r="G19" s="244"/>
      <c r="H19" s="104"/>
      <c r="I19" s="245"/>
      <c r="J19" s="243">
        <v>1</v>
      </c>
      <c r="K19" s="244">
        <v>4.761904761904762</v>
      </c>
      <c r="L19" s="104"/>
      <c r="M19" s="245"/>
      <c r="N19" s="246"/>
      <c r="O19" s="244"/>
      <c r="P19" s="104"/>
      <c r="Q19" s="104"/>
      <c r="R19" s="243"/>
      <c r="S19" s="240"/>
      <c r="T19" s="268"/>
      <c r="U19" s="271"/>
    </row>
    <row r="20" spans="1:21" s="7" customFormat="1" ht="12.75">
      <c r="A20" s="83" t="s">
        <v>109</v>
      </c>
      <c r="B20" s="243"/>
      <c r="C20" s="244"/>
      <c r="D20" s="104"/>
      <c r="E20" s="245"/>
      <c r="F20" s="243"/>
      <c r="G20" s="244"/>
      <c r="H20" s="104"/>
      <c r="I20" s="245"/>
      <c r="J20" s="243">
        <v>1</v>
      </c>
      <c r="K20" s="244">
        <v>4.761904761904762</v>
      </c>
      <c r="L20" s="104"/>
      <c r="M20" s="245"/>
      <c r="N20" s="246"/>
      <c r="O20" s="244"/>
      <c r="P20" s="104"/>
      <c r="Q20" s="104"/>
      <c r="R20" s="243"/>
      <c r="S20" s="240"/>
      <c r="T20" s="268"/>
      <c r="U20" s="271"/>
    </row>
    <row r="21" spans="1:21" s="7" customFormat="1" ht="12.75">
      <c r="A21" s="83" t="s">
        <v>110</v>
      </c>
      <c r="B21" s="243"/>
      <c r="C21" s="244"/>
      <c r="D21" s="104">
        <v>1</v>
      </c>
      <c r="E21" s="245">
        <v>1.639344262295082</v>
      </c>
      <c r="F21" s="243"/>
      <c r="G21" s="244"/>
      <c r="H21" s="104"/>
      <c r="I21" s="245"/>
      <c r="J21" s="243"/>
      <c r="K21" s="244"/>
      <c r="L21" s="104"/>
      <c r="M21" s="245"/>
      <c r="N21" s="246"/>
      <c r="O21" s="244"/>
      <c r="P21" s="104"/>
      <c r="Q21" s="104"/>
      <c r="R21" s="243"/>
      <c r="S21" s="240"/>
      <c r="T21" s="268"/>
      <c r="U21" s="271"/>
    </row>
    <row r="22" spans="1:21" s="7" customFormat="1" ht="12.75">
      <c r="A22" s="83" t="s">
        <v>117</v>
      </c>
      <c r="B22" s="243">
        <v>1</v>
      </c>
      <c r="C22" s="244">
        <v>1.3513513513513513</v>
      </c>
      <c r="D22" s="104"/>
      <c r="E22" s="245"/>
      <c r="F22" s="243"/>
      <c r="G22" s="244"/>
      <c r="H22" s="104"/>
      <c r="I22" s="245"/>
      <c r="J22" s="243"/>
      <c r="K22" s="244"/>
      <c r="L22" s="104"/>
      <c r="M22" s="245"/>
      <c r="N22" s="246"/>
      <c r="O22" s="244"/>
      <c r="P22" s="104"/>
      <c r="Q22" s="104"/>
      <c r="R22" s="243"/>
      <c r="S22" s="240"/>
      <c r="T22" s="268"/>
      <c r="U22" s="271"/>
    </row>
    <row r="23" spans="1:21" s="7" customFormat="1" ht="12.75">
      <c r="A23" s="83" t="s">
        <v>270</v>
      </c>
      <c r="B23" s="243"/>
      <c r="C23" s="244"/>
      <c r="D23" s="104"/>
      <c r="E23" s="245"/>
      <c r="F23" s="243"/>
      <c r="G23" s="244"/>
      <c r="H23" s="104"/>
      <c r="I23" s="245"/>
      <c r="J23" s="243"/>
      <c r="K23" s="244"/>
      <c r="L23" s="104"/>
      <c r="M23" s="245"/>
      <c r="N23" s="246"/>
      <c r="O23" s="244"/>
      <c r="P23" s="104"/>
      <c r="Q23" s="104"/>
      <c r="R23" s="243">
        <v>2</v>
      </c>
      <c r="S23" s="240"/>
      <c r="T23" s="268"/>
      <c r="U23" s="271"/>
    </row>
    <row r="24" spans="1:21" s="7" customFormat="1" ht="15">
      <c r="A24" s="83" t="s">
        <v>285</v>
      </c>
      <c r="B24" s="243"/>
      <c r="C24" s="244"/>
      <c r="D24" s="104"/>
      <c r="E24" s="245"/>
      <c r="F24" s="243"/>
      <c r="G24" s="244"/>
      <c r="H24" s="104"/>
      <c r="I24" s="245"/>
      <c r="J24" s="243"/>
      <c r="K24" s="244"/>
      <c r="L24" s="104"/>
      <c r="M24" s="245"/>
      <c r="N24" s="246"/>
      <c r="O24" s="244"/>
      <c r="P24" s="104"/>
      <c r="Q24" s="104"/>
      <c r="R24" s="243"/>
      <c r="S24" s="240"/>
      <c r="T24" s="269">
        <v>1</v>
      </c>
      <c r="U24" s="271">
        <f t="shared" si="2"/>
        <v>1.8867924528301887</v>
      </c>
    </row>
    <row r="25" spans="1:21" s="7" customFormat="1" ht="15">
      <c r="A25" s="83" t="s">
        <v>286</v>
      </c>
      <c r="B25" s="243"/>
      <c r="C25" s="244"/>
      <c r="D25" s="104"/>
      <c r="E25" s="245"/>
      <c r="F25" s="243"/>
      <c r="G25" s="244"/>
      <c r="H25" s="104"/>
      <c r="I25" s="245"/>
      <c r="J25" s="243"/>
      <c r="K25" s="244"/>
      <c r="L25" s="104"/>
      <c r="M25" s="245"/>
      <c r="N25" s="246"/>
      <c r="O25" s="244"/>
      <c r="P25" s="104"/>
      <c r="Q25" s="104"/>
      <c r="R25" s="243"/>
      <c r="S25" s="240"/>
      <c r="T25" s="269">
        <v>1</v>
      </c>
      <c r="U25" s="271">
        <f t="shared" si="2"/>
        <v>1.8867924528301887</v>
      </c>
    </row>
    <row r="26" spans="1:21" s="7" customFormat="1" ht="13.5" thickBot="1">
      <c r="A26" s="214" t="s">
        <v>13</v>
      </c>
      <c r="B26" s="247">
        <v>74</v>
      </c>
      <c r="C26" s="248">
        <v>100</v>
      </c>
      <c r="D26" s="186">
        <v>61</v>
      </c>
      <c r="E26" s="186">
        <v>100</v>
      </c>
      <c r="F26" s="247">
        <v>56</v>
      </c>
      <c r="G26" s="248">
        <v>100</v>
      </c>
      <c r="H26" s="186">
        <v>16</v>
      </c>
      <c r="I26" s="186">
        <v>100</v>
      </c>
      <c r="J26" s="247">
        <v>21</v>
      </c>
      <c r="K26" s="248">
        <v>100</v>
      </c>
      <c r="L26" s="186">
        <v>36</v>
      </c>
      <c r="M26" s="186">
        <v>100</v>
      </c>
      <c r="N26" s="247">
        <v>29</v>
      </c>
      <c r="O26" s="249">
        <f aca="true" t="shared" si="3" ref="O26">(N26/29)*100</f>
        <v>100</v>
      </c>
      <c r="P26" s="186">
        <f>SUM(P4:P22)</f>
        <v>16</v>
      </c>
      <c r="Q26" s="186">
        <f t="shared" si="0"/>
        <v>100</v>
      </c>
      <c r="R26" s="247">
        <f>SUM(R4:R23)</f>
        <v>25</v>
      </c>
      <c r="S26" s="215">
        <f t="shared" si="1"/>
        <v>100</v>
      </c>
      <c r="T26" s="247">
        <f>SUM(T4:T25)</f>
        <v>53</v>
      </c>
      <c r="U26" s="215">
        <f>SUM(U4:U25)</f>
        <v>100.00000000000001</v>
      </c>
    </row>
    <row r="27" spans="1:18" s="7" customFormat="1" ht="12.75">
      <c r="A27" s="82" t="s">
        <v>246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</row>
    <row r="28" ht="15">
      <c r="A28" s="89" t="s">
        <v>244</v>
      </c>
    </row>
  </sheetData>
  <hyperlinks>
    <hyperlink ref="A28" location="Índex!A1" display="Índex"/>
  </hyperlinks>
  <printOptions/>
  <pageMargins left="0.7" right="0.7" top="0.75" bottom="0.75" header="0.3" footer="0.3"/>
  <pageSetup horizontalDpi="1200" verticalDpi="1200" orientation="landscape" paperSize="9" r:id="rId2"/>
  <headerFooter>
    <oddFooter>&amp;L&amp;G</oddFooter>
  </headerFooter>
  <ignoredErrors>
    <ignoredError sqref="P26 R26 T26" formulaRange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showGridLines="0" view="pageLayout" workbookViewId="0" topLeftCell="A16">
      <selection activeCell="A50" sqref="A50"/>
    </sheetView>
  </sheetViews>
  <sheetFormatPr defaultColWidth="11.421875" defaultRowHeight="15"/>
  <cols>
    <col min="1" max="1" width="13.140625" style="0" customWidth="1"/>
  </cols>
  <sheetData>
    <row r="1" spans="1:2" s="3" customFormat="1" ht="15.75">
      <c r="A1" s="3" t="s">
        <v>2</v>
      </c>
      <c r="B1" s="3" t="s">
        <v>3</v>
      </c>
    </row>
    <row r="2" spans="1:2" s="2" customFormat="1" ht="15">
      <c r="A2" s="2" t="s">
        <v>0</v>
      </c>
      <c r="B2" s="2" t="s">
        <v>1</v>
      </c>
    </row>
    <row r="3" s="1" customFormat="1" ht="14.25"/>
    <row r="4" spans="1:2" s="2" customFormat="1" ht="15">
      <c r="A4" s="2" t="s">
        <v>4</v>
      </c>
      <c r="B4" s="2" t="s">
        <v>5</v>
      </c>
    </row>
    <row r="5" spans="1:2" s="2" customFormat="1" ht="15">
      <c r="A5" s="2" t="s">
        <v>127</v>
      </c>
      <c r="B5" s="2" t="s">
        <v>144</v>
      </c>
    </row>
    <row r="6" spans="1:7" ht="15">
      <c r="A6" s="126"/>
      <c r="B6" s="126"/>
      <c r="C6" s="126"/>
      <c r="D6" s="126"/>
      <c r="E6" s="126"/>
      <c r="F6" s="126"/>
      <c r="G6" s="126"/>
    </row>
    <row r="7" spans="1:7" ht="15.75" thickBot="1">
      <c r="A7" s="127" t="s">
        <v>145</v>
      </c>
      <c r="B7" s="286" t="s">
        <v>10</v>
      </c>
      <c r="C7" s="286"/>
      <c r="D7" s="286" t="s">
        <v>12</v>
      </c>
      <c r="E7" s="286"/>
      <c r="F7" s="286" t="s">
        <v>13</v>
      </c>
      <c r="G7" s="286"/>
    </row>
    <row r="8" spans="1:7" ht="15">
      <c r="A8" s="228" t="s">
        <v>146</v>
      </c>
      <c r="B8" s="229">
        <v>29360</v>
      </c>
      <c r="C8" s="281">
        <v>0.4401733107449664</v>
      </c>
      <c r="D8" s="229">
        <v>29914</v>
      </c>
      <c r="E8" s="281">
        <v>0.4484790332978516</v>
      </c>
      <c r="F8" s="229">
        <v>59274</v>
      </c>
      <c r="G8" s="230">
        <v>0.8886523440428179</v>
      </c>
    </row>
    <row r="9" spans="1:7" ht="15">
      <c r="A9" s="32" t="s">
        <v>147</v>
      </c>
      <c r="B9" s="33">
        <v>3633</v>
      </c>
      <c r="C9" s="34">
        <v>0.054466949520996684</v>
      </c>
      <c r="D9" s="33">
        <v>3794</v>
      </c>
      <c r="E9" s="34">
        <v>0.05688070643618536</v>
      </c>
      <c r="F9" s="33">
        <v>7427</v>
      </c>
      <c r="G9" s="34">
        <v>0.11134765595718205</v>
      </c>
    </row>
    <row r="10" spans="1:7" ht="15.75" thickBot="1">
      <c r="A10" s="128" t="s">
        <v>13</v>
      </c>
      <c r="B10" s="129">
        <v>32993</v>
      </c>
      <c r="C10" s="130">
        <v>0.494640260265963</v>
      </c>
      <c r="D10" s="129">
        <v>33708</v>
      </c>
      <c r="E10" s="130">
        <v>0.5053597397340369</v>
      </c>
      <c r="F10" s="129">
        <v>66701</v>
      </c>
      <c r="G10" s="131">
        <v>1</v>
      </c>
    </row>
    <row r="11" spans="1:7" ht="15">
      <c r="A11" s="35" t="s">
        <v>272</v>
      </c>
      <c r="B11" s="36"/>
      <c r="C11" s="36"/>
      <c r="D11" s="36"/>
      <c r="E11" s="36"/>
      <c r="F11" s="36"/>
      <c r="G11" s="36"/>
    </row>
    <row r="13" ht="15">
      <c r="A13" s="89" t="s">
        <v>244</v>
      </c>
    </row>
  </sheetData>
  <mergeCells count="3">
    <mergeCell ref="B7:C7"/>
    <mergeCell ref="D7:E7"/>
    <mergeCell ref="F7:G7"/>
  </mergeCells>
  <hyperlinks>
    <hyperlink ref="A13" location="Í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8"/>
  <sheetViews>
    <sheetView showGridLines="0" view="pageLayout" workbookViewId="0" topLeftCell="A25">
      <selection activeCell="C43" sqref="C43"/>
    </sheetView>
  </sheetViews>
  <sheetFormatPr defaultColWidth="11.421875" defaultRowHeight="15"/>
  <cols>
    <col min="8" max="8" width="6.00390625" style="0" customWidth="1"/>
  </cols>
  <sheetData>
    <row r="1" spans="1:2" s="2" customFormat="1" ht="15">
      <c r="A1" s="2" t="s">
        <v>28</v>
      </c>
      <c r="B1" s="2" t="s">
        <v>29</v>
      </c>
    </row>
    <row r="2" ht="15">
      <c r="A2" s="13">
        <v>2018</v>
      </c>
    </row>
    <row r="3" ht="15">
      <c r="A3" s="13"/>
    </row>
    <row r="4" spans="1:4" ht="15">
      <c r="A4" s="80" t="s">
        <v>68</v>
      </c>
      <c r="B4" s="80" t="s">
        <v>10</v>
      </c>
      <c r="C4" s="80" t="s">
        <v>12</v>
      </c>
      <c r="D4" s="80"/>
    </row>
    <row r="5" spans="1:5" ht="15">
      <c r="A5" s="250" t="s">
        <v>69</v>
      </c>
      <c r="B5" s="251">
        <v>3</v>
      </c>
      <c r="C5" s="251">
        <v>6</v>
      </c>
      <c r="D5" s="251"/>
      <c r="E5" s="23"/>
    </row>
    <row r="6" spans="1:5" ht="15">
      <c r="A6" s="250" t="s">
        <v>70</v>
      </c>
      <c r="B6" s="251">
        <v>0</v>
      </c>
      <c r="C6" s="251">
        <v>4</v>
      </c>
      <c r="D6" s="251"/>
      <c r="E6" s="23"/>
    </row>
    <row r="7" spans="1:5" ht="15">
      <c r="A7" s="250" t="s">
        <v>73</v>
      </c>
      <c r="B7" s="251">
        <v>2</v>
      </c>
      <c r="C7" s="251">
        <v>3</v>
      </c>
      <c r="D7" s="251"/>
      <c r="E7" s="23"/>
    </row>
    <row r="8" spans="1:5" ht="15">
      <c r="A8" s="250" t="s">
        <v>74</v>
      </c>
      <c r="B8" s="251">
        <v>1</v>
      </c>
      <c r="C8" s="251">
        <v>1</v>
      </c>
      <c r="D8" s="251"/>
      <c r="E8" s="23"/>
    </row>
    <row r="9" spans="1:5" ht="15">
      <c r="A9" s="250" t="s">
        <v>75</v>
      </c>
      <c r="B9" s="251">
        <v>0</v>
      </c>
      <c r="C9" s="251">
        <v>1</v>
      </c>
      <c r="D9" s="251"/>
      <c r="E9" s="23"/>
    </row>
    <row r="10" spans="1:5" ht="15">
      <c r="A10" s="250" t="s">
        <v>76</v>
      </c>
      <c r="B10" s="251">
        <v>2</v>
      </c>
      <c r="C10" s="251">
        <v>3</v>
      </c>
      <c r="D10" s="251"/>
      <c r="E10" s="23"/>
    </row>
    <row r="11" spans="1:5" ht="15">
      <c r="A11" s="250" t="s">
        <v>77</v>
      </c>
      <c r="B11" s="251">
        <v>1</v>
      </c>
      <c r="C11" s="251">
        <v>2</v>
      </c>
      <c r="D11" s="251"/>
      <c r="E11" s="23"/>
    </row>
    <row r="12" spans="1:4" ht="15">
      <c r="A12" s="250" t="s">
        <v>78</v>
      </c>
      <c r="B12" s="251">
        <v>0</v>
      </c>
      <c r="C12" s="251">
        <v>2</v>
      </c>
      <c r="D12" s="272"/>
    </row>
    <row r="13" spans="1:4" ht="15">
      <c r="A13" s="250" t="s">
        <v>79</v>
      </c>
      <c r="B13" s="251">
        <v>0</v>
      </c>
      <c r="C13" s="251">
        <v>1</v>
      </c>
      <c r="D13" s="80"/>
    </row>
    <row r="14" spans="1:4" ht="15">
      <c r="A14" s="80"/>
      <c r="B14" s="80"/>
      <c r="C14" s="80"/>
      <c r="D14" s="80"/>
    </row>
    <row r="15" spans="1:4" ht="15">
      <c r="A15" s="256"/>
      <c r="B15" s="256"/>
      <c r="C15" s="256"/>
      <c r="D15" s="256"/>
    </row>
    <row r="16" spans="1:4" ht="15">
      <c r="A16" s="256"/>
      <c r="B16" s="256"/>
      <c r="C16" s="256"/>
      <c r="D16" s="256"/>
    </row>
    <row r="17" ht="15" customHeight="1"/>
    <row r="21" spans="1:7" ht="15.75" thickBot="1">
      <c r="A21" s="216" t="s">
        <v>120</v>
      </c>
      <c r="B21" s="217" t="s">
        <v>10</v>
      </c>
      <c r="C21" s="217" t="s">
        <v>11</v>
      </c>
      <c r="D21" s="217" t="s">
        <v>12</v>
      </c>
      <c r="E21" s="217" t="s">
        <v>11</v>
      </c>
      <c r="F21" s="217" t="s">
        <v>13</v>
      </c>
      <c r="G21" s="217" t="s">
        <v>11</v>
      </c>
    </row>
    <row r="22" spans="1:7" ht="15">
      <c r="A22" s="19" t="s">
        <v>69</v>
      </c>
      <c r="B22" s="22">
        <v>3</v>
      </c>
      <c r="C22" s="23">
        <v>0.09375</v>
      </c>
      <c r="D22" s="22">
        <v>6</v>
      </c>
      <c r="E22" s="23">
        <v>0.1875</v>
      </c>
      <c r="F22" s="22">
        <v>9</v>
      </c>
      <c r="G22" s="23">
        <v>0.28125</v>
      </c>
    </row>
    <row r="23" spans="1:7" ht="15">
      <c r="A23" s="19" t="s">
        <v>70</v>
      </c>
      <c r="B23" s="22">
        <v>0</v>
      </c>
      <c r="C23" s="23">
        <v>0</v>
      </c>
      <c r="D23" s="22">
        <v>4</v>
      </c>
      <c r="E23" s="23">
        <v>0.125</v>
      </c>
      <c r="F23" s="22">
        <v>4</v>
      </c>
      <c r="G23" s="23">
        <v>0.125</v>
      </c>
    </row>
    <row r="24" spans="1:7" ht="15" customHeight="1">
      <c r="A24" s="19" t="s">
        <v>71</v>
      </c>
      <c r="B24" s="22">
        <v>0</v>
      </c>
      <c r="C24" s="23">
        <v>0</v>
      </c>
      <c r="D24" s="22">
        <v>0</v>
      </c>
      <c r="E24" s="23">
        <v>0</v>
      </c>
      <c r="F24" s="22">
        <v>0</v>
      </c>
      <c r="G24" s="23">
        <v>0</v>
      </c>
    </row>
    <row r="25" spans="1:7" ht="15">
      <c r="A25" s="19" t="s">
        <v>72</v>
      </c>
      <c r="B25" s="22">
        <v>0</v>
      </c>
      <c r="C25" s="23">
        <v>0</v>
      </c>
      <c r="D25" s="22">
        <v>0</v>
      </c>
      <c r="E25" s="23">
        <v>0</v>
      </c>
      <c r="F25" s="22">
        <v>0</v>
      </c>
      <c r="G25" s="23">
        <v>0</v>
      </c>
    </row>
    <row r="26" spans="1:7" ht="15">
      <c r="A26" s="19" t="s">
        <v>73</v>
      </c>
      <c r="B26" s="22">
        <v>2</v>
      </c>
      <c r="C26" s="23">
        <v>0.0625</v>
      </c>
      <c r="D26" s="22">
        <v>3</v>
      </c>
      <c r="E26" s="23">
        <v>0.09375</v>
      </c>
      <c r="F26" s="22">
        <v>5</v>
      </c>
      <c r="G26" s="23">
        <v>0.15625</v>
      </c>
    </row>
    <row r="27" spans="1:7" ht="15">
      <c r="A27" s="19" t="s">
        <v>74</v>
      </c>
      <c r="B27" s="22">
        <v>1</v>
      </c>
      <c r="C27" s="23">
        <v>0.03125</v>
      </c>
      <c r="D27" s="22">
        <v>1</v>
      </c>
      <c r="E27" s="23">
        <v>0.03125</v>
      </c>
      <c r="F27" s="22">
        <v>2</v>
      </c>
      <c r="G27" s="23">
        <v>0.0625</v>
      </c>
    </row>
    <row r="28" spans="1:7" ht="15">
      <c r="A28" s="19" t="s">
        <v>75</v>
      </c>
      <c r="B28" s="22">
        <v>0</v>
      </c>
      <c r="C28" s="23">
        <v>0</v>
      </c>
      <c r="D28" s="22">
        <v>1</v>
      </c>
      <c r="E28" s="23">
        <v>0.03125</v>
      </c>
      <c r="F28" s="22">
        <v>1</v>
      </c>
      <c r="G28" s="23">
        <v>0.03125</v>
      </c>
    </row>
    <row r="29" spans="1:7" ht="15">
      <c r="A29" s="19" t="s">
        <v>76</v>
      </c>
      <c r="B29" s="22">
        <v>2</v>
      </c>
      <c r="C29" s="23">
        <v>0.0625</v>
      </c>
      <c r="D29" s="22">
        <v>3</v>
      </c>
      <c r="E29" s="23">
        <v>0.09375</v>
      </c>
      <c r="F29" s="22">
        <v>5</v>
      </c>
      <c r="G29" s="23">
        <v>0.15625</v>
      </c>
    </row>
    <row r="30" spans="1:7" ht="15">
      <c r="A30" s="19" t="s">
        <v>77</v>
      </c>
      <c r="B30" s="22">
        <v>1</v>
      </c>
      <c r="C30" s="23">
        <v>0.03125</v>
      </c>
      <c r="D30" s="22">
        <v>2</v>
      </c>
      <c r="E30" s="23">
        <v>0.0625</v>
      </c>
      <c r="F30" s="22">
        <v>3</v>
      </c>
      <c r="G30" s="23">
        <v>0.09375</v>
      </c>
    </row>
    <row r="31" spans="1:7" ht="15">
      <c r="A31" s="19" t="s">
        <v>78</v>
      </c>
      <c r="B31" s="22">
        <v>0</v>
      </c>
      <c r="C31" s="23">
        <v>0</v>
      </c>
      <c r="D31" s="22">
        <v>2</v>
      </c>
      <c r="E31" s="23">
        <v>0.0625</v>
      </c>
      <c r="F31" s="22">
        <v>2</v>
      </c>
      <c r="G31" s="23">
        <v>0.0625</v>
      </c>
    </row>
    <row r="32" spans="1:7" ht="15">
      <c r="A32" s="19" t="s">
        <v>79</v>
      </c>
      <c r="B32" s="22">
        <v>0</v>
      </c>
      <c r="C32" s="23">
        <v>0</v>
      </c>
      <c r="D32" s="22">
        <v>1</v>
      </c>
      <c r="E32" s="23">
        <v>0.03125</v>
      </c>
      <c r="F32" s="22">
        <v>1</v>
      </c>
      <c r="G32" s="23">
        <v>0.03125</v>
      </c>
    </row>
    <row r="33" spans="1:7" ht="15">
      <c r="A33" s="19" t="s">
        <v>80</v>
      </c>
      <c r="B33" s="22">
        <v>0</v>
      </c>
      <c r="C33" s="23">
        <v>0</v>
      </c>
      <c r="D33" s="22">
        <v>0</v>
      </c>
      <c r="E33" s="23">
        <v>0</v>
      </c>
      <c r="F33" s="22">
        <v>0</v>
      </c>
      <c r="G33" s="23">
        <v>0</v>
      </c>
    </row>
    <row r="34" spans="1:7" ht="15">
      <c r="A34" s="19" t="s">
        <v>81</v>
      </c>
      <c r="B34" s="22">
        <v>0</v>
      </c>
      <c r="C34" s="23">
        <v>0</v>
      </c>
      <c r="D34" s="22">
        <v>0</v>
      </c>
      <c r="E34" s="23">
        <v>0</v>
      </c>
      <c r="F34" s="22">
        <v>0</v>
      </c>
      <c r="G34" s="23">
        <v>0</v>
      </c>
    </row>
    <row r="35" spans="1:7" ht="15">
      <c r="A35" s="19" t="s">
        <v>124</v>
      </c>
      <c r="B35" s="22">
        <v>0</v>
      </c>
      <c r="C35" s="23">
        <v>0</v>
      </c>
      <c r="D35" s="22">
        <v>0</v>
      </c>
      <c r="E35" s="23">
        <v>0</v>
      </c>
      <c r="F35" s="22">
        <v>0</v>
      </c>
      <c r="G35" s="23">
        <v>0</v>
      </c>
    </row>
    <row r="36" spans="1:7" ht="15.75" thickBot="1">
      <c r="A36" s="177" t="s">
        <v>13</v>
      </c>
      <c r="B36" s="178">
        <v>9</v>
      </c>
      <c r="C36" s="202">
        <v>0.28125</v>
      </c>
      <c r="D36" s="178">
        <v>23</v>
      </c>
      <c r="E36" s="202">
        <v>0.71875</v>
      </c>
      <c r="F36" s="178">
        <v>32</v>
      </c>
      <c r="G36" s="179">
        <v>1</v>
      </c>
    </row>
    <row r="37" spans="1:7" ht="15">
      <c r="A37" s="290" t="s">
        <v>288</v>
      </c>
      <c r="B37" s="290"/>
      <c r="C37" s="290"/>
      <c r="D37" s="290"/>
      <c r="E37" s="290"/>
      <c r="F37" s="290"/>
      <c r="G37" s="10"/>
    </row>
    <row r="38" ht="15">
      <c r="A38" s="89" t="s">
        <v>244</v>
      </c>
    </row>
  </sheetData>
  <mergeCells count="1">
    <mergeCell ref="A37:F37"/>
  </mergeCells>
  <hyperlinks>
    <hyperlink ref="A38" location="Índex!A1" display="Índex"/>
  </hyperlinks>
  <printOptions/>
  <pageMargins left="0.7" right="0.7" top="0.75" bottom="0.75" header="0.3" footer="0.3"/>
  <pageSetup horizontalDpi="1200" verticalDpi="1200" orientation="portrait" paperSize="9" r:id="rId3"/>
  <headerFooter>
    <oddFooter>&amp;L&amp;G</oddFooter>
  </headerFooter>
  <ignoredErrors>
    <ignoredError sqref="A24" twoDigitTextYear="1"/>
  </ignoredErrors>
  <drawing r:id="rId1"/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7"/>
  <sheetViews>
    <sheetView showGridLines="0" view="pageLayout" workbookViewId="0" topLeftCell="A16">
      <selection activeCell="A24" sqref="A24"/>
    </sheetView>
  </sheetViews>
  <sheetFormatPr defaultColWidth="11.421875" defaultRowHeight="15"/>
  <cols>
    <col min="1" max="1" width="24.00390625" style="0" customWidth="1"/>
    <col min="2" max="2" width="4.57421875" style="0" bestFit="1" customWidth="1"/>
    <col min="3" max="3" width="7.00390625" style="0" bestFit="1" customWidth="1"/>
    <col min="4" max="4" width="5.57421875" style="0" bestFit="1" customWidth="1"/>
    <col min="5" max="5" width="7.00390625" style="0" bestFit="1" customWidth="1"/>
    <col min="6" max="6" width="5.57421875" style="0" bestFit="1" customWidth="1"/>
    <col min="7" max="7" width="7.00390625" style="0" bestFit="1" customWidth="1"/>
    <col min="8" max="8" width="4.421875" style="0" bestFit="1" customWidth="1"/>
    <col min="9" max="9" width="6.00390625" style="0" bestFit="1" customWidth="1"/>
    <col min="10" max="10" width="5.00390625" style="0" bestFit="1" customWidth="1"/>
    <col min="11" max="11" width="8.00390625" style="0" bestFit="1" customWidth="1"/>
  </cols>
  <sheetData>
    <row r="1" s="2" customFormat="1" ht="15">
      <c r="A1" s="2" t="s">
        <v>243</v>
      </c>
    </row>
    <row r="2" spans="1:11" ht="15">
      <c r="A2" s="14">
        <v>2018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5.75" thickBot="1">
      <c r="A4" s="216" t="s">
        <v>90</v>
      </c>
      <c r="B4" s="172" t="s">
        <v>121</v>
      </c>
      <c r="C4" s="172" t="s">
        <v>11</v>
      </c>
      <c r="D4" s="172" t="s">
        <v>122</v>
      </c>
      <c r="E4" s="172" t="s">
        <v>11</v>
      </c>
      <c r="F4" s="172" t="s">
        <v>123</v>
      </c>
      <c r="G4" s="172" t="s">
        <v>11</v>
      </c>
      <c r="H4" s="172" t="s">
        <v>124</v>
      </c>
      <c r="I4" s="172" t="s">
        <v>11</v>
      </c>
      <c r="J4" s="172" t="s">
        <v>13</v>
      </c>
      <c r="K4" s="172" t="s">
        <v>11</v>
      </c>
    </row>
    <row r="5" spans="1:11" ht="15">
      <c r="A5" s="19" t="s">
        <v>96</v>
      </c>
      <c r="B5" s="27">
        <v>4</v>
      </c>
      <c r="C5" s="29">
        <v>0.125</v>
      </c>
      <c r="D5" s="27">
        <v>1</v>
      </c>
      <c r="E5" s="29">
        <v>0.03125</v>
      </c>
      <c r="F5" s="27">
        <v>0</v>
      </c>
      <c r="G5" s="29">
        <v>0</v>
      </c>
      <c r="H5" s="27">
        <v>0</v>
      </c>
      <c r="I5" s="28">
        <v>0</v>
      </c>
      <c r="J5" s="27">
        <v>5</v>
      </c>
      <c r="K5" s="29">
        <v>0.15625</v>
      </c>
    </row>
    <row r="6" spans="1:11" ht="15">
      <c r="A6" s="19" t="s">
        <v>100</v>
      </c>
      <c r="B6" s="27">
        <v>0</v>
      </c>
      <c r="C6" s="29">
        <v>0</v>
      </c>
      <c r="D6" s="27">
        <v>1</v>
      </c>
      <c r="E6" s="29">
        <v>0.03125</v>
      </c>
      <c r="F6" s="27">
        <v>1</v>
      </c>
      <c r="G6" s="29">
        <v>0.03125</v>
      </c>
      <c r="H6" s="27">
        <v>0</v>
      </c>
      <c r="I6" s="28">
        <v>0</v>
      </c>
      <c r="J6" s="27">
        <v>2</v>
      </c>
      <c r="K6" s="29">
        <v>0.0625</v>
      </c>
    </row>
    <row r="7" spans="1:11" ht="15">
      <c r="A7" s="19" t="s">
        <v>98</v>
      </c>
      <c r="B7" s="27">
        <v>0</v>
      </c>
      <c r="C7" s="29">
        <v>0</v>
      </c>
      <c r="D7" s="27">
        <v>1</v>
      </c>
      <c r="E7" s="29">
        <v>0.03125</v>
      </c>
      <c r="F7" s="27">
        <v>0</v>
      </c>
      <c r="G7" s="29">
        <v>0</v>
      </c>
      <c r="H7" s="27">
        <v>0</v>
      </c>
      <c r="I7" s="28">
        <v>0</v>
      </c>
      <c r="J7" s="27">
        <v>1</v>
      </c>
      <c r="K7" s="29">
        <v>0.03125</v>
      </c>
    </row>
    <row r="8" spans="1:11" ht="15">
      <c r="A8" s="19" t="s">
        <v>94</v>
      </c>
      <c r="B8" s="27">
        <v>1</v>
      </c>
      <c r="C8" s="29">
        <v>0.03125</v>
      </c>
      <c r="D8" s="27">
        <v>3</v>
      </c>
      <c r="E8" s="29">
        <v>0.09375</v>
      </c>
      <c r="F8" s="27">
        <v>0</v>
      </c>
      <c r="G8" s="29">
        <v>0</v>
      </c>
      <c r="H8" s="27">
        <v>0</v>
      </c>
      <c r="I8" s="28">
        <v>0</v>
      </c>
      <c r="J8" s="27">
        <v>4</v>
      </c>
      <c r="K8" s="29">
        <v>0.125</v>
      </c>
    </row>
    <row r="9" spans="1:11" ht="15">
      <c r="A9" s="19" t="s">
        <v>99</v>
      </c>
      <c r="B9" s="27">
        <v>0</v>
      </c>
      <c r="C9" s="29">
        <v>0</v>
      </c>
      <c r="D9" s="27">
        <v>2</v>
      </c>
      <c r="E9" s="29">
        <v>0.0625</v>
      </c>
      <c r="F9" s="27">
        <v>1</v>
      </c>
      <c r="G9" s="29">
        <v>0.03125</v>
      </c>
      <c r="H9" s="27">
        <v>0</v>
      </c>
      <c r="I9" s="28">
        <v>0</v>
      </c>
      <c r="J9" s="27">
        <v>3</v>
      </c>
      <c r="K9" s="29">
        <v>0.09375</v>
      </c>
    </row>
    <row r="10" spans="1:11" ht="15">
      <c r="A10" s="19" t="s">
        <v>97</v>
      </c>
      <c r="B10" s="27">
        <v>2</v>
      </c>
      <c r="C10" s="29">
        <v>0.0625</v>
      </c>
      <c r="D10" s="27">
        <v>0</v>
      </c>
      <c r="E10" s="29">
        <v>0</v>
      </c>
      <c r="F10" s="27">
        <v>0</v>
      </c>
      <c r="G10" s="28">
        <v>0</v>
      </c>
      <c r="H10" s="27">
        <v>0</v>
      </c>
      <c r="I10" s="28">
        <v>0</v>
      </c>
      <c r="J10" s="27">
        <v>2</v>
      </c>
      <c r="K10" s="29">
        <v>0.0625</v>
      </c>
    </row>
    <row r="11" spans="1:11" ht="15">
      <c r="A11" s="19" t="s">
        <v>287</v>
      </c>
      <c r="B11" s="27">
        <v>0</v>
      </c>
      <c r="C11" s="29">
        <v>0</v>
      </c>
      <c r="D11" s="27">
        <v>1</v>
      </c>
      <c r="E11" s="29">
        <v>0.03125</v>
      </c>
      <c r="F11" s="27">
        <v>0</v>
      </c>
      <c r="G11" s="28">
        <v>0</v>
      </c>
      <c r="H11" s="27">
        <v>0</v>
      </c>
      <c r="I11" s="28">
        <v>0</v>
      </c>
      <c r="J11" s="27">
        <v>1</v>
      </c>
      <c r="K11" s="29">
        <v>0.03125</v>
      </c>
    </row>
    <row r="12" spans="1:11" ht="15">
      <c r="A12" s="19" t="s">
        <v>92</v>
      </c>
      <c r="B12" s="27">
        <v>3</v>
      </c>
      <c r="C12" s="29">
        <v>0.09375</v>
      </c>
      <c r="D12" s="27">
        <v>4</v>
      </c>
      <c r="E12" s="29">
        <v>0.125</v>
      </c>
      <c r="F12" s="27">
        <v>1</v>
      </c>
      <c r="G12" s="28">
        <v>0.03125</v>
      </c>
      <c r="H12" s="27">
        <v>0</v>
      </c>
      <c r="I12" s="28">
        <v>0</v>
      </c>
      <c r="J12" s="27">
        <v>8</v>
      </c>
      <c r="K12" s="29">
        <v>0.25</v>
      </c>
    </row>
    <row r="13" spans="1:11" ht="15">
      <c r="A13" s="19" t="s">
        <v>93</v>
      </c>
      <c r="B13" s="27">
        <v>2</v>
      </c>
      <c r="C13" s="29">
        <v>0.0625</v>
      </c>
      <c r="D13" s="27">
        <v>2</v>
      </c>
      <c r="E13" s="29">
        <v>0.0625</v>
      </c>
      <c r="F13" s="27">
        <v>0</v>
      </c>
      <c r="G13" s="28">
        <v>0</v>
      </c>
      <c r="H13" s="27">
        <v>0</v>
      </c>
      <c r="I13" s="28">
        <v>0</v>
      </c>
      <c r="J13" s="27">
        <v>4</v>
      </c>
      <c r="K13" s="29">
        <v>0.125</v>
      </c>
    </row>
    <row r="14" spans="1:11" ht="15">
      <c r="A14" s="19" t="s">
        <v>95</v>
      </c>
      <c r="B14" s="27">
        <v>1</v>
      </c>
      <c r="C14" s="29">
        <v>0.03125</v>
      </c>
      <c r="D14" s="27">
        <v>1</v>
      </c>
      <c r="E14" s="29">
        <v>0.03125</v>
      </c>
      <c r="F14" s="27">
        <v>0</v>
      </c>
      <c r="G14" s="29">
        <v>0</v>
      </c>
      <c r="H14" s="27">
        <v>0</v>
      </c>
      <c r="I14" s="28">
        <v>0</v>
      </c>
      <c r="J14" s="27">
        <v>2</v>
      </c>
      <c r="K14" s="29">
        <v>0.0625</v>
      </c>
    </row>
    <row r="15" spans="1:11" ht="15.75" thickBot="1">
      <c r="A15" s="177" t="s">
        <v>13</v>
      </c>
      <c r="B15" s="218">
        <v>13</v>
      </c>
      <c r="C15" s="219">
        <v>0.40625</v>
      </c>
      <c r="D15" s="218">
        <v>16</v>
      </c>
      <c r="E15" s="219">
        <v>0.5</v>
      </c>
      <c r="F15" s="218">
        <v>3</v>
      </c>
      <c r="G15" s="219">
        <v>0.09375</v>
      </c>
      <c r="H15" s="218">
        <v>0</v>
      </c>
      <c r="I15" s="220">
        <v>0</v>
      </c>
      <c r="J15" s="218">
        <v>32</v>
      </c>
      <c r="K15" s="220">
        <v>1</v>
      </c>
    </row>
    <row r="16" spans="1:11" ht="15">
      <c r="A16" s="290" t="s">
        <v>288</v>
      </c>
      <c r="B16" s="299"/>
      <c r="C16" s="299"/>
      <c r="D16" s="299"/>
      <c r="E16" s="299"/>
      <c r="F16" s="299"/>
      <c r="G16" s="299"/>
      <c r="H16" s="299"/>
      <c r="I16" s="299"/>
      <c r="J16" s="299"/>
      <c r="K16" s="10"/>
    </row>
    <row r="17" ht="15">
      <c r="A17" s="89" t="s">
        <v>244</v>
      </c>
    </row>
  </sheetData>
  <mergeCells count="1">
    <mergeCell ref="A16:J16"/>
  </mergeCells>
  <hyperlinks>
    <hyperlink ref="A17" location="Í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1"/>
  <sheetViews>
    <sheetView showGridLines="0" view="pageLayout" workbookViewId="0" topLeftCell="A31">
      <selection activeCell="D26" sqref="D26"/>
    </sheetView>
  </sheetViews>
  <sheetFormatPr defaultColWidth="11.421875" defaultRowHeight="15"/>
  <cols>
    <col min="1" max="1" width="13.7109375" style="0" customWidth="1"/>
    <col min="2" max="7" width="11.421875" style="103" customWidth="1"/>
  </cols>
  <sheetData>
    <row r="1" spans="1:7" s="2" customFormat="1" ht="15">
      <c r="A1" s="2" t="s">
        <v>265</v>
      </c>
      <c r="B1" s="100"/>
      <c r="C1" s="100"/>
      <c r="D1" s="100"/>
      <c r="E1" s="100"/>
      <c r="F1" s="100"/>
      <c r="G1" s="100"/>
    </row>
    <row r="2" spans="1:7" ht="15">
      <c r="A2" s="14">
        <v>2018</v>
      </c>
      <c r="B2" s="92"/>
      <c r="C2" s="92"/>
      <c r="D2" s="92"/>
      <c r="E2" s="92"/>
      <c r="F2" s="92"/>
      <c r="G2" s="92"/>
    </row>
    <row r="3" spans="1:7" ht="15">
      <c r="A3" s="10"/>
      <c r="B3" s="92"/>
      <c r="C3" s="92"/>
      <c r="D3" s="92"/>
      <c r="E3" s="92"/>
      <c r="F3" s="92"/>
      <c r="G3" s="92"/>
    </row>
    <row r="4" spans="1:7" ht="16.5" customHeight="1" thickBot="1">
      <c r="A4" s="221" t="s">
        <v>7</v>
      </c>
      <c r="B4" s="222" t="s">
        <v>10</v>
      </c>
      <c r="C4" s="222" t="s">
        <v>203</v>
      </c>
      <c r="D4" s="222" t="s">
        <v>12</v>
      </c>
      <c r="E4" s="222" t="s">
        <v>11</v>
      </c>
      <c r="F4" s="222" t="s">
        <v>13</v>
      </c>
      <c r="G4" s="222" t="s">
        <v>11</v>
      </c>
    </row>
    <row r="5" spans="1:7" ht="16.5" customHeight="1">
      <c r="A5" s="273" t="s">
        <v>51</v>
      </c>
      <c r="B5" s="274">
        <v>1</v>
      </c>
      <c r="C5" s="275">
        <v>0.03125</v>
      </c>
      <c r="D5" s="274">
        <v>0</v>
      </c>
      <c r="E5" s="275">
        <v>0</v>
      </c>
      <c r="F5" s="274">
        <v>1</v>
      </c>
      <c r="G5" s="275">
        <v>0.03125</v>
      </c>
    </row>
    <row r="6" spans="1:7" ht="16.5" customHeight="1">
      <c r="A6" s="273" t="s">
        <v>54</v>
      </c>
      <c r="B6" s="274">
        <v>1</v>
      </c>
      <c r="C6" s="275">
        <v>0.03125</v>
      </c>
      <c r="D6" s="274">
        <v>2</v>
      </c>
      <c r="E6" s="275">
        <v>0.0625</v>
      </c>
      <c r="F6" s="274">
        <v>3</v>
      </c>
      <c r="G6" s="275">
        <v>0.09375</v>
      </c>
    </row>
    <row r="7" spans="1:7" ht="16.5" customHeight="1">
      <c r="A7" s="273" t="s">
        <v>58</v>
      </c>
      <c r="B7" s="274">
        <v>0</v>
      </c>
      <c r="C7" s="275">
        <v>0</v>
      </c>
      <c r="D7" s="274">
        <v>1</v>
      </c>
      <c r="E7" s="275">
        <v>0.03125</v>
      </c>
      <c r="F7" s="274">
        <v>1</v>
      </c>
      <c r="G7" s="275">
        <v>0.03125</v>
      </c>
    </row>
    <row r="8" spans="1:7" ht="16.5" customHeight="1">
      <c r="A8" s="273" t="s">
        <v>49</v>
      </c>
      <c r="B8" s="274">
        <v>0</v>
      </c>
      <c r="C8" s="275">
        <v>0</v>
      </c>
      <c r="D8" s="274">
        <v>1</v>
      </c>
      <c r="E8" s="275">
        <v>0.03125</v>
      </c>
      <c r="F8" s="274">
        <v>1</v>
      </c>
      <c r="G8" s="275">
        <v>0.03125</v>
      </c>
    </row>
    <row r="9" spans="1:7" ht="16.5" customHeight="1">
      <c r="A9" s="273" t="s">
        <v>57</v>
      </c>
      <c r="B9" s="274">
        <v>0</v>
      </c>
      <c r="C9" s="275">
        <v>0</v>
      </c>
      <c r="D9" s="274">
        <v>1</v>
      </c>
      <c r="E9" s="275">
        <v>0.03125</v>
      </c>
      <c r="F9" s="274">
        <v>1</v>
      </c>
      <c r="G9" s="275">
        <v>0.03125</v>
      </c>
    </row>
    <row r="10" spans="1:7" ht="16.5" customHeight="1">
      <c r="A10" s="273" t="s">
        <v>52</v>
      </c>
      <c r="B10" s="274">
        <v>0</v>
      </c>
      <c r="C10" s="275">
        <v>0</v>
      </c>
      <c r="D10" s="274">
        <v>3</v>
      </c>
      <c r="E10" s="275">
        <v>0.09375</v>
      </c>
      <c r="F10" s="274">
        <v>3</v>
      </c>
      <c r="G10" s="275">
        <v>0.09375</v>
      </c>
    </row>
    <row r="11" spans="1:7" ht="16.5" customHeight="1">
      <c r="A11" s="273" t="s">
        <v>289</v>
      </c>
      <c r="B11" s="274">
        <v>2</v>
      </c>
      <c r="C11" s="275">
        <v>0.0625</v>
      </c>
      <c r="D11" s="274">
        <v>9</v>
      </c>
      <c r="E11" s="275">
        <v>0.28125</v>
      </c>
      <c r="F11" s="274">
        <v>11</v>
      </c>
      <c r="G11" s="275">
        <v>0.34375</v>
      </c>
    </row>
    <row r="12" spans="1:7" ht="16.5" customHeight="1">
      <c r="A12" s="273" t="s">
        <v>290</v>
      </c>
      <c r="B12" s="274">
        <v>0</v>
      </c>
      <c r="C12" s="275">
        <v>0</v>
      </c>
      <c r="D12" s="274">
        <v>1</v>
      </c>
      <c r="E12" s="275">
        <v>0.03125</v>
      </c>
      <c r="F12" s="274">
        <v>1</v>
      </c>
      <c r="G12" s="275">
        <v>0.03125</v>
      </c>
    </row>
    <row r="13" spans="1:7" ht="15">
      <c r="A13" s="85" t="s">
        <v>44</v>
      </c>
      <c r="B13" s="122">
        <v>2</v>
      </c>
      <c r="C13" s="276">
        <v>0.0625</v>
      </c>
      <c r="D13" s="122">
        <v>2</v>
      </c>
      <c r="E13" s="276">
        <v>0.0625</v>
      </c>
      <c r="F13" s="122">
        <v>4</v>
      </c>
      <c r="G13" s="276">
        <v>0.125</v>
      </c>
    </row>
    <row r="14" spans="1:7" ht="15">
      <c r="A14" s="85" t="s">
        <v>66</v>
      </c>
      <c r="B14" s="122">
        <v>0</v>
      </c>
      <c r="C14" s="276">
        <v>0</v>
      </c>
      <c r="D14" s="122">
        <v>1</v>
      </c>
      <c r="E14" s="276">
        <v>0.03125</v>
      </c>
      <c r="F14" s="122">
        <v>1</v>
      </c>
      <c r="G14" s="276">
        <v>0.03125</v>
      </c>
    </row>
    <row r="15" spans="1:7" ht="15">
      <c r="A15" s="85" t="s">
        <v>55</v>
      </c>
      <c r="B15" s="122">
        <v>0</v>
      </c>
      <c r="C15" s="276">
        <v>0</v>
      </c>
      <c r="D15" s="122">
        <v>1</v>
      </c>
      <c r="E15" s="276">
        <v>0.03125</v>
      </c>
      <c r="F15" s="122">
        <v>1</v>
      </c>
      <c r="G15" s="276">
        <v>0.03125</v>
      </c>
    </row>
    <row r="16" spans="1:7" ht="24">
      <c r="A16" s="85" t="s">
        <v>125</v>
      </c>
      <c r="B16" s="122">
        <v>1</v>
      </c>
      <c r="C16" s="276">
        <v>0.03125</v>
      </c>
      <c r="D16" s="122">
        <v>0</v>
      </c>
      <c r="E16" s="276">
        <v>0</v>
      </c>
      <c r="F16" s="122">
        <v>1</v>
      </c>
      <c r="G16" s="276">
        <v>0.03125</v>
      </c>
    </row>
    <row r="17" spans="1:7" ht="15">
      <c r="A17" s="85" t="s">
        <v>45</v>
      </c>
      <c r="B17" s="122">
        <v>0</v>
      </c>
      <c r="C17" s="276">
        <v>0</v>
      </c>
      <c r="D17" s="122">
        <v>1</v>
      </c>
      <c r="E17" s="276">
        <v>0.03125</v>
      </c>
      <c r="F17" s="122">
        <v>1</v>
      </c>
      <c r="G17" s="276">
        <v>0.03125</v>
      </c>
    </row>
    <row r="18" spans="1:7" ht="15">
      <c r="A18" s="85" t="s">
        <v>53</v>
      </c>
      <c r="B18" s="122">
        <v>2</v>
      </c>
      <c r="C18" s="276">
        <v>0.0625</v>
      </c>
      <c r="D18" s="122">
        <v>0</v>
      </c>
      <c r="E18" s="276">
        <v>0</v>
      </c>
      <c r="F18" s="122">
        <v>2</v>
      </c>
      <c r="G18" s="276">
        <v>0.0625</v>
      </c>
    </row>
    <row r="19" spans="1:7" ht="15.75" thickBot="1">
      <c r="A19" s="223" t="s">
        <v>13</v>
      </c>
      <c r="B19" s="224">
        <v>9</v>
      </c>
      <c r="C19" s="225">
        <v>0.28125</v>
      </c>
      <c r="D19" s="224">
        <v>23</v>
      </c>
      <c r="E19" s="225">
        <v>0.71875</v>
      </c>
      <c r="F19" s="224">
        <v>32</v>
      </c>
      <c r="G19" s="226">
        <v>1</v>
      </c>
    </row>
    <row r="20" spans="1:7" ht="21.75" customHeight="1">
      <c r="A20" s="290" t="s">
        <v>288</v>
      </c>
      <c r="B20" s="290"/>
      <c r="C20" s="290"/>
      <c r="D20" s="290"/>
      <c r="E20" s="290"/>
      <c r="F20" s="290"/>
      <c r="G20" s="290"/>
    </row>
    <row r="21" ht="15">
      <c r="A21" s="89" t="s">
        <v>244</v>
      </c>
    </row>
  </sheetData>
  <mergeCells count="1">
    <mergeCell ref="A20:G20"/>
  </mergeCells>
  <hyperlinks>
    <hyperlink ref="A21" location="Í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22"/>
  <sheetViews>
    <sheetView showGridLines="0" tabSelected="1" view="pageLayout" workbookViewId="0" topLeftCell="A22">
      <selection activeCell="B27" sqref="B27"/>
    </sheetView>
  </sheetViews>
  <sheetFormatPr defaultColWidth="11.421875" defaultRowHeight="15"/>
  <cols>
    <col min="1" max="1" width="14.00390625" style="0" customWidth="1"/>
    <col min="2" max="2" width="4.57421875" style="0" bestFit="1" customWidth="1"/>
    <col min="3" max="3" width="7.00390625" style="0" bestFit="1" customWidth="1"/>
    <col min="4" max="4" width="5.57421875" style="0" bestFit="1" customWidth="1"/>
    <col min="5" max="5" width="7.00390625" style="0" bestFit="1" customWidth="1"/>
    <col min="6" max="6" width="5.57421875" style="0" bestFit="1" customWidth="1"/>
    <col min="7" max="7" width="6.7109375" style="0" bestFit="1" customWidth="1"/>
    <col min="8" max="8" width="4.8515625" style="0" bestFit="1" customWidth="1"/>
    <col min="9" max="9" width="6.00390625" style="0" bestFit="1" customWidth="1"/>
    <col min="10" max="10" width="4.8515625" style="0" bestFit="1" customWidth="1"/>
    <col min="11" max="11" width="7.00390625" style="0" bestFit="1" customWidth="1"/>
  </cols>
  <sheetData>
    <row r="1" s="2" customFormat="1" ht="15">
      <c r="A1" s="2" t="s">
        <v>266</v>
      </c>
    </row>
    <row r="2" spans="1:11" ht="15">
      <c r="A2" s="14">
        <v>2018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5">
      <c r="A3" s="31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0" s="79" customFormat="1" ht="15">
      <c r="A4" s="84"/>
      <c r="B4" s="84"/>
      <c r="C4" s="84"/>
      <c r="D4" s="84"/>
      <c r="E4" s="84"/>
      <c r="F4" s="84"/>
      <c r="G4" s="84"/>
      <c r="H4" s="84"/>
      <c r="I4" s="84"/>
      <c r="J4" s="84"/>
    </row>
    <row r="5" spans="1:11" ht="25.5" thickBot="1">
      <c r="A5" s="221" t="s">
        <v>126</v>
      </c>
      <c r="B5" s="222" t="s">
        <v>121</v>
      </c>
      <c r="C5" s="222" t="s">
        <v>11</v>
      </c>
      <c r="D5" s="222" t="s">
        <v>122</v>
      </c>
      <c r="E5" s="222" t="s">
        <v>11</v>
      </c>
      <c r="F5" s="222" t="s">
        <v>123</v>
      </c>
      <c r="G5" s="222" t="s">
        <v>11</v>
      </c>
      <c r="H5" s="222" t="s">
        <v>239</v>
      </c>
      <c r="I5" s="222" t="s">
        <v>11</v>
      </c>
      <c r="J5" s="222" t="s">
        <v>13</v>
      </c>
      <c r="K5" s="222" t="s">
        <v>11</v>
      </c>
    </row>
    <row r="6" spans="1:11" ht="15">
      <c r="A6" s="273" t="s">
        <v>51</v>
      </c>
      <c r="B6" s="274">
        <v>2</v>
      </c>
      <c r="C6" s="277">
        <v>0.0625</v>
      </c>
      <c r="D6" s="274">
        <v>1</v>
      </c>
      <c r="E6" s="277">
        <v>0.03125</v>
      </c>
      <c r="F6" s="274"/>
      <c r="G6" s="274"/>
      <c r="H6" s="274"/>
      <c r="I6" s="274"/>
      <c r="J6" s="274">
        <v>3</v>
      </c>
      <c r="K6" s="277">
        <v>0.09375</v>
      </c>
    </row>
    <row r="7" spans="1:11" ht="15">
      <c r="A7" s="273" t="s">
        <v>54</v>
      </c>
      <c r="B7" s="274"/>
      <c r="C7" s="277"/>
      <c r="D7" s="274">
        <v>2</v>
      </c>
      <c r="E7" s="277">
        <v>0.0625</v>
      </c>
      <c r="F7" s="274">
        <v>1</v>
      </c>
      <c r="G7" s="274">
        <v>0.03125</v>
      </c>
      <c r="H7" s="274"/>
      <c r="I7" s="274"/>
      <c r="J7" s="274">
        <v>3</v>
      </c>
      <c r="K7" s="277">
        <v>0.09375</v>
      </c>
    </row>
    <row r="8" spans="1:11" ht="15">
      <c r="A8" s="273" t="s">
        <v>58</v>
      </c>
      <c r="B8" s="274"/>
      <c r="C8" s="277"/>
      <c r="D8" s="274">
        <v>1</v>
      </c>
      <c r="E8" s="277">
        <v>0.03125</v>
      </c>
      <c r="F8" s="274"/>
      <c r="G8" s="274"/>
      <c r="H8" s="274"/>
      <c r="I8" s="274"/>
      <c r="J8" s="274">
        <v>1</v>
      </c>
      <c r="K8" s="277">
        <v>0.03125</v>
      </c>
    </row>
    <row r="9" spans="1:11" ht="15">
      <c r="A9" s="273" t="s">
        <v>46</v>
      </c>
      <c r="B9" s="274">
        <v>2</v>
      </c>
      <c r="C9" s="277">
        <v>0.0625</v>
      </c>
      <c r="D9" s="274"/>
      <c r="E9" s="274"/>
      <c r="F9" s="274"/>
      <c r="G9" s="274"/>
      <c r="H9" s="274"/>
      <c r="I9" s="274"/>
      <c r="J9" s="274">
        <v>2</v>
      </c>
      <c r="K9" s="277">
        <v>0.0625</v>
      </c>
    </row>
    <row r="10" spans="1:11" ht="15">
      <c r="A10" s="273" t="s">
        <v>49</v>
      </c>
      <c r="B10" s="274">
        <v>1</v>
      </c>
      <c r="C10" s="277">
        <v>0.03125</v>
      </c>
      <c r="D10" s="274"/>
      <c r="E10" s="274"/>
      <c r="F10" s="274"/>
      <c r="G10" s="274"/>
      <c r="H10" s="274"/>
      <c r="I10" s="274"/>
      <c r="J10" s="274">
        <v>1</v>
      </c>
      <c r="K10" s="277">
        <v>0.03125</v>
      </c>
    </row>
    <row r="11" spans="1:11" ht="15">
      <c r="A11" s="273" t="s">
        <v>57</v>
      </c>
      <c r="B11" s="274">
        <v>0</v>
      </c>
      <c r="C11" s="277"/>
      <c r="D11" s="274">
        <v>1</v>
      </c>
      <c r="E11" s="277">
        <v>0.03125</v>
      </c>
      <c r="F11" s="274"/>
      <c r="G11" s="274"/>
      <c r="H11" s="274"/>
      <c r="I11" s="274"/>
      <c r="J11" s="274">
        <v>1</v>
      </c>
      <c r="K11" s="277">
        <v>0.03125</v>
      </c>
    </row>
    <row r="12" spans="1:11" ht="15">
      <c r="A12" s="273" t="s">
        <v>52</v>
      </c>
      <c r="B12" s="274">
        <v>2</v>
      </c>
      <c r="C12" s="277">
        <v>0.0625</v>
      </c>
      <c r="D12" s="274">
        <v>3</v>
      </c>
      <c r="E12" s="277">
        <v>0.09375</v>
      </c>
      <c r="F12" s="274"/>
      <c r="G12" s="274"/>
      <c r="H12" s="274"/>
      <c r="I12" s="274"/>
      <c r="J12" s="274">
        <v>5</v>
      </c>
      <c r="K12" s="277">
        <v>0.15625</v>
      </c>
    </row>
    <row r="13" spans="1:11" ht="15">
      <c r="A13" s="273" t="s">
        <v>290</v>
      </c>
      <c r="B13" s="274">
        <v>0</v>
      </c>
      <c r="C13" s="277">
        <v>0</v>
      </c>
      <c r="D13" s="274">
        <v>1</v>
      </c>
      <c r="E13" s="277">
        <v>0.03125</v>
      </c>
      <c r="F13" s="274"/>
      <c r="G13" s="274"/>
      <c r="H13" s="274"/>
      <c r="I13" s="274"/>
      <c r="J13" s="274">
        <v>1</v>
      </c>
      <c r="K13" s="277">
        <v>0.03125</v>
      </c>
    </row>
    <row r="14" spans="1:11" ht="15.75" customHeight="1">
      <c r="A14" s="85" t="s">
        <v>44</v>
      </c>
      <c r="B14" s="122">
        <v>5</v>
      </c>
      <c r="C14" s="278">
        <v>0.15625</v>
      </c>
      <c r="D14" s="122">
        <v>4</v>
      </c>
      <c r="E14" s="123">
        <v>0.125</v>
      </c>
      <c r="F14" s="122"/>
      <c r="G14" s="124"/>
      <c r="H14" s="122"/>
      <c r="I14" s="124"/>
      <c r="J14" s="122">
        <v>9</v>
      </c>
      <c r="K14" s="280">
        <v>0.28125</v>
      </c>
    </row>
    <row r="15" spans="1:11" ht="15">
      <c r="A15" s="85" t="s">
        <v>66</v>
      </c>
      <c r="B15" s="122"/>
      <c r="C15" s="278"/>
      <c r="D15" s="122"/>
      <c r="E15" s="124"/>
      <c r="F15" s="122">
        <v>1</v>
      </c>
      <c r="G15" s="124">
        <v>0.03125</v>
      </c>
      <c r="H15" s="122"/>
      <c r="I15" s="124"/>
      <c r="J15" s="122">
        <v>1</v>
      </c>
      <c r="K15" s="280">
        <v>0.03125</v>
      </c>
    </row>
    <row r="16" spans="1:11" ht="15">
      <c r="A16" s="85" t="s">
        <v>55</v>
      </c>
      <c r="B16" s="122"/>
      <c r="C16" s="278"/>
      <c r="D16" s="122">
        <v>1</v>
      </c>
      <c r="E16" s="124">
        <v>0.03125</v>
      </c>
      <c r="F16" s="122"/>
      <c r="G16" s="123"/>
      <c r="H16" s="122"/>
      <c r="I16" s="124"/>
      <c r="J16" s="122">
        <v>1</v>
      </c>
      <c r="K16" s="280">
        <v>0.03125</v>
      </c>
    </row>
    <row r="17" spans="1:11" ht="24">
      <c r="A17" s="85" t="s">
        <v>125</v>
      </c>
      <c r="B17" s="122">
        <v>1</v>
      </c>
      <c r="C17" s="278">
        <v>0.03125</v>
      </c>
      <c r="D17" s="122"/>
      <c r="E17" s="123"/>
      <c r="F17" s="122"/>
      <c r="G17" s="123"/>
      <c r="H17" s="122"/>
      <c r="I17" s="124"/>
      <c r="J17" s="122">
        <v>1</v>
      </c>
      <c r="K17" s="280">
        <v>0.03125</v>
      </c>
    </row>
    <row r="18" spans="1:11" ht="15">
      <c r="A18" s="85" t="s">
        <v>45</v>
      </c>
      <c r="B18" s="122"/>
      <c r="C18" s="278"/>
      <c r="D18" s="122"/>
      <c r="E18" s="124"/>
      <c r="F18" s="122">
        <v>1</v>
      </c>
      <c r="G18" s="124">
        <v>0.03125</v>
      </c>
      <c r="H18" s="122"/>
      <c r="I18" s="124"/>
      <c r="J18" s="122">
        <v>1</v>
      </c>
      <c r="K18" s="280">
        <v>0.03125</v>
      </c>
    </row>
    <row r="19" spans="1:11" ht="15">
      <c r="A19" s="85" t="s">
        <v>53</v>
      </c>
      <c r="B19" s="122"/>
      <c r="C19" s="278"/>
      <c r="D19" s="122">
        <v>2</v>
      </c>
      <c r="E19" s="124">
        <v>0.0625</v>
      </c>
      <c r="F19" s="122"/>
      <c r="G19" s="123"/>
      <c r="H19" s="122"/>
      <c r="I19" s="124"/>
      <c r="J19" s="122">
        <v>2</v>
      </c>
      <c r="K19" s="280">
        <v>0.0625</v>
      </c>
    </row>
    <row r="20" spans="1:11" ht="15.75" thickBot="1">
      <c r="A20" s="223" t="s">
        <v>13</v>
      </c>
      <c r="B20" s="224">
        <v>13</v>
      </c>
      <c r="C20" s="225">
        <v>0.40625</v>
      </c>
      <c r="D20" s="224">
        <v>16</v>
      </c>
      <c r="E20" s="227">
        <v>0.5</v>
      </c>
      <c r="F20" s="224">
        <v>3</v>
      </c>
      <c r="G20" s="227">
        <v>0.09375</v>
      </c>
      <c r="H20" s="224">
        <v>0</v>
      </c>
      <c r="I20" s="279">
        <v>0</v>
      </c>
      <c r="J20" s="224">
        <v>32</v>
      </c>
      <c r="K20" s="226">
        <v>1</v>
      </c>
    </row>
    <row r="21" spans="1:11" ht="15" customHeight="1">
      <c r="A21" s="290" t="s">
        <v>288</v>
      </c>
      <c r="B21" s="290"/>
      <c r="C21" s="290"/>
      <c r="D21" s="290"/>
      <c r="E21" s="290"/>
      <c r="F21" s="290"/>
      <c r="G21" s="290"/>
      <c r="H21" s="290"/>
      <c r="I21" s="290"/>
      <c r="J21" s="290"/>
      <c r="K21" s="290"/>
    </row>
    <row r="22" ht="15">
      <c r="A22" s="89" t="s">
        <v>244</v>
      </c>
    </row>
  </sheetData>
  <mergeCells count="1">
    <mergeCell ref="A21:K21"/>
  </mergeCells>
  <hyperlinks>
    <hyperlink ref="A22" location="Í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"/>
  <sheetViews>
    <sheetView showGridLines="0" view="pageLayout" workbookViewId="0" topLeftCell="A1">
      <selection activeCell="A50" sqref="A50"/>
    </sheetView>
  </sheetViews>
  <sheetFormatPr defaultColWidth="11.421875" defaultRowHeight="15"/>
  <cols>
    <col min="1" max="1" width="17.8515625" style="0" customWidth="1"/>
    <col min="2" max="2" width="6.7109375" style="0" bestFit="1" customWidth="1"/>
    <col min="3" max="3" width="7.00390625" style="0" bestFit="1" customWidth="1"/>
    <col min="4" max="4" width="6.140625" style="0" bestFit="1" customWidth="1"/>
    <col min="5" max="5" width="7.00390625" style="0" bestFit="1" customWidth="1"/>
    <col min="6" max="6" width="6.00390625" style="0" bestFit="1" customWidth="1"/>
    <col min="7" max="7" width="7.00390625" style="0" bestFit="1" customWidth="1"/>
  </cols>
  <sheetData>
    <row r="1" s="2" customFormat="1" ht="15">
      <c r="A1" s="2" t="s">
        <v>248</v>
      </c>
    </row>
    <row r="2" ht="15">
      <c r="A2" s="13">
        <v>2019</v>
      </c>
    </row>
    <row r="4" spans="1:7" ht="15.75" thickBot="1">
      <c r="A4" s="132" t="s">
        <v>148</v>
      </c>
      <c r="B4" s="133" t="s">
        <v>10</v>
      </c>
      <c r="C4" s="133" t="s">
        <v>11</v>
      </c>
      <c r="D4" s="133" t="s">
        <v>12</v>
      </c>
      <c r="E4" s="133" t="s">
        <v>11</v>
      </c>
      <c r="F4" s="133" t="s">
        <v>13</v>
      </c>
      <c r="G4" s="133" t="s">
        <v>11</v>
      </c>
    </row>
    <row r="5" spans="1:7" ht="15">
      <c r="A5" s="37" t="s">
        <v>149</v>
      </c>
      <c r="B5" s="38">
        <v>89</v>
      </c>
      <c r="C5" s="39">
        <v>0.00133431282889312</v>
      </c>
      <c r="D5" s="38">
        <v>108</v>
      </c>
      <c r="E5" s="39">
        <v>0.001619166129443337</v>
      </c>
      <c r="F5" s="38">
        <v>197</v>
      </c>
      <c r="G5" s="39">
        <v>0.002953478958336457</v>
      </c>
    </row>
    <row r="6" spans="1:7" ht="15">
      <c r="A6" s="37" t="s">
        <v>150</v>
      </c>
      <c r="B6" s="38">
        <v>99</v>
      </c>
      <c r="C6" s="39">
        <v>0.0014842356186563917</v>
      </c>
      <c r="D6" s="38">
        <v>119</v>
      </c>
      <c r="E6" s="39">
        <v>0.0017840811981829359</v>
      </c>
      <c r="F6" s="38">
        <v>218</v>
      </c>
      <c r="G6" s="39">
        <v>0.003268316816839328</v>
      </c>
    </row>
    <row r="7" spans="1:7" ht="15" customHeight="1">
      <c r="A7" s="37" t="s">
        <v>151</v>
      </c>
      <c r="B7" s="38">
        <v>7</v>
      </c>
      <c r="C7" s="39">
        <v>0.00010494595283429034</v>
      </c>
      <c r="D7" s="38">
        <v>9</v>
      </c>
      <c r="E7" s="39">
        <v>0.00013493051078694473</v>
      </c>
      <c r="F7" s="38">
        <v>16</v>
      </c>
      <c r="G7" s="39">
        <v>0.00023987646362123505</v>
      </c>
    </row>
    <row r="8" spans="1:7" ht="15">
      <c r="A8" s="37" t="s">
        <v>152</v>
      </c>
      <c r="B8" s="38">
        <v>143</v>
      </c>
      <c r="C8" s="39">
        <v>0.0021438958936147883</v>
      </c>
      <c r="D8" s="38">
        <v>162</v>
      </c>
      <c r="E8" s="39">
        <v>0.002428749194165005</v>
      </c>
      <c r="F8" s="38">
        <v>305</v>
      </c>
      <c r="G8" s="39">
        <v>0.004572645087779793</v>
      </c>
    </row>
    <row r="9" spans="1:7" ht="15">
      <c r="A9" s="37" t="s">
        <v>153</v>
      </c>
      <c r="B9" s="38">
        <v>251</v>
      </c>
      <c r="C9" s="39">
        <v>0.003763062023058125</v>
      </c>
      <c r="D9" s="38">
        <v>330</v>
      </c>
      <c r="E9" s="39">
        <v>0.004947452062187973</v>
      </c>
      <c r="F9" s="38">
        <v>581</v>
      </c>
      <c r="G9" s="39">
        <v>0.008710514085246097</v>
      </c>
    </row>
    <row r="10" spans="1:7" ht="15">
      <c r="A10" s="37" t="s">
        <v>154</v>
      </c>
      <c r="B10" s="38">
        <v>65</v>
      </c>
      <c r="C10" s="39">
        <v>0.0009744981334612674</v>
      </c>
      <c r="D10" s="38">
        <v>62</v>
      </c>
      <c r="E10" s="39">
        <v>0.0009295212965322859</v>
      </c>
      <c r="F10" s="38">
        <v>127</v>
      </c>
      <c r="G10" s="39">
        <v>0.0019040194299935534</v>
      </c>
    </row>
    <row r="11" spans="1:7" ht="15">
      <c r="A11" s="37" t="s">
        <v>155</v>
      </c>
      <c r="B11" s="38">
        <v>20</v>
      </c>
      <c r="C11" s="39">
        <v>0.0002998455795265438</v>
      </c>
      <c r="D11" s="38">
        <v>28</v>
      </c>
      <c r="E11" s="39">
        <v>0.00041978381133716137</v>
      </c>
      <c r="F11" s="38">
        <v>48</v>
      </c>
      <c r="G11" s="39">
        <v>0.0007196293908637051</v>
      </c>
    </row>
    <row r="12" spans="1:7" ht="15">
      <c r="A12" s="37" t="s">
        <v>156</v>
      </c>
      <c r="B12" s="38">
        <v>497</v>
      </c>
      <c r="C12" s="39">
        <v>0.007451162651234614</v>
      </c>
      <c r="D12" s="38">
        <v>541</v>
      </c>
      <c r="E12" s="39">
        <v>0.008110822926193011</v>
      </c>
      <c r="F12" s="38">
        <v>1038</v>
      </c>
      <c r="G12" s="39">
        <v>0.015561985577427627</v>
      </c>
    </row>
    <row r="13" spans="1:7" ht="15">
      <c r="A13" s="37" t="s">
        <v>157</v>
      </c>
      <c r="B13" s="38">
        <v>21750</v>
      </c>
      <c r="C13" s="39">
        <v>0.3260820677351164</v>
      </c>
      <c r="D13" s="38">
        <v>21057</v>
      </c>
      <c r="E13" s="39">
        <v>0.31569241840452167</v>
      </c>
      <c r="F13" s="38">
        <v>42807</v>
      </c>
      <c r="G13" s="39">
        <v>0.6417744861396381</v>
      </c>
    </row>
    <row r="14" spans="1:7" ht="15">
      <c r="A14" s="37" t="s">
        <v>158</v>
      </c>
      <c r="B14" s="38">
        <v>48</v>
      </c>
      <c r="C14" s="39">
        <v>0.0007196293908637051</v>
      </c>
      <c r="D14" s="38">
        <v>48</v>
      </c>
      <c r="E14" s="39">
        <v>0.0007196293908637051</v>
      </c>
      <c r="F14" s="38">
        <v>96</v>
      </c>
      <c r="G14" s="39">
        <v>0.0014392587817274101</v>
      </c>
    </row>
    <row r="15" spans="1:7" ht="15">
      <c r="A15" s="37" t="s">
        <v>159</v>
      </c>
      <c r="B15" s="38">
        <v>209</v>
      </c>
      <c r="C15" s="39">
        <v>0.0031333863060523824</v>
      </c>
      <c r="D15" s="38">
        <v>214</v>
      </c>
      <c r="E15" s="39">
        <v>0.003208347700934019</v>
      </c>
      <c r="F15" s="38">
        <v>423</v>
      </c>
      <c r="G15" s="39">
        <v>0.006341734006986402</v>
      </c>
    </row>
    <row r="16" spans="1:7" ht="15">
      <c r="A16" s="37" t="s">
        <v>160</v>
      </c>
      <c r="B16" s="38">
        <v>319</v>
      </c>
      <c r="C16" s="39">
        <v>0.004782536993448374</v>
      </c>
      <c r="D16" s="38">
        <v>379</v>
      </c>
      <c r="E16" s="39">
        <v>0.005682073732028006</v>
      </c>
      <c r="F16" s="38">
        <v>698</v>
      </c>
      <c r="G16" s="39">
        <v>0.01046461072547638</v>
      </c>
    </row>
    <row r="17" spans="1:7" ht="15">
      <c r="A17" s="37" t="s">
        <v>161</v>
      </c>
      <c r="B17" s="38">
        <v>25</v>
      </c>
      <c r="C17" s="39">
        <v>0.0003748069744081798</v>
      </c>
      <c r="D17" s="38">
        <v>31</v>
      </c>
      <c r="E17" s="39">
        <v>0.00046476064826614296</v>
      </c>
      <c r="F17" s="38">
        <v>56</v>
      </c>
      <c r="G17" s="39">
        <v>0.0008395676226743227</v>
      </c>
    </row>
    <row r="18" spans="1:7" ht="15">
      <c r="A18" s="37" t="s">
        <v>162</v>
      </c>
      <c r="B18" s="38">
        <v>58</v>
      </c>
      <c r="C18" s="39">
        <v>0.0008695521806269771</v>
      </c>
      <c r="D18" s="38">
        <v>80</v>
      </c>
      <c r="E18" s="39">
        <v>0.0011993823181061752</v>
      </c>
      <c r="F18" s="38">
        <v>138</v>
      </c>
      <c r="G18" s="39">
        <v>0.0020689344987331526</v>
      </c>
    </row>
    <row r="19" spans="1:7" ht="15">
      <c r="A19" s="37" t="s">
        <v>163</v>
      </c>
      <c r="B19" s="38">
        <v>24</v>
      </c>
      <c r="C19" s="39">
        <v>0.00035981469543185253</v>
      </c>
      <c r="D19" s="38">
        <v>24</v>
      </c>
      <c r="E19" s="39">
        <v>0.00035981469543185253</v>
      </c>
      <c r="F19" s="38">
        <v>48</v>
      </c>
      <c r="G19" s="39">
        <v>0.0007196293908637051</v>
      </c>
    </row>
    <row r="20" spans="1:7" ht="15">
      <c r="A20" s="37" t="s">
        <v>164</v>
      </c>
      <c r="B20" s="38">
        <v>255</v>
      </c>
      <c r="C20" s="39">
        <v>0.003823031138963434</v>
      </c>
      <c r="D20" s="38">
        <v>283</v>
      </c>
      <c r="E20" s="39">
        <v>0.004242814950300595</v>
      </c>
      <c r="F20" s="38">
        <v>538</v>
      </c>
      <c r="G20" s="39">
        <v>0.008065846089264028</v>
      </c>
    </row>
    <row r="21" spans="1:7" ht="15">
      <c r="A21" s="37" t="s">
        <v>165</v>
      </c>
      <c r="B21" s="38">
        <v>850</v>
      </c>
      <c r="C21" s="39">
        <v>0.012743437129878112</v>
      </c>
      <c r="D21" s="38">
        <v>978</v>
      </c>
      <c r="E21" s="39">
        <v>0.014662448838847993</v>
      </c>
      <c r="F21" s="38">
        <v>1828</v>
      </c>
      <c r="G21" s="39">
        <v>0.027405885968726108</v>
      </c>
    </row>
    <row r="22" spans="1:7" ht="15">
      <c r="A22" s="37" t="s">
        <v>166</v>
      </c>
      <c r="B22" s="38">
        <v>113</v>
      </c>
      <c r="C22" s="39">
        <v>0.0016941275243249727</v>
      </c>
      <c r="D22" s="38">
        <v>121</v>
      </c>
      <c r="E22" s="39">
        <v>0.0018140657561355902</v>
      </c>
      <c r="F22" s="38">
        <v>234</v>
      </c>
      <c r="G22" s="39">
        <v>0.003508193280460563</v>
      </c>
    </row>
    <row r="23" spans="1:7" ht="15">
      <c r="A23" s="37" t="s">
        <v>167</v>
      </c>
      <c r="B23" s="38">
        <v>68</v>
      </c>
      <c r="C23" s="39">
        <v>0.001019474970390249</v>
      </c>
      <c r="D23" s="38">
        <v>79</v>
      </c>
      <c r="E23" s="39">
        <v>0.001184390039129848</v>
      </c>
      <c r="F23" s="38">
        <v>147</v>
      </c>
      <c r="G23" s="39">
        <v>0.002203865009520097</v>
      </c>
    </row>
    <row r="24" spans="1:7" ht="15">
      <c r="A24" s="37" t="s">
        <v>168</v>
      </c>
      <c r="B24" s="38">
        <v>659</v>
      </c>
      <c r="C24" s="39">
        <v>0.00987991184539962</v>
      </c>
      <c r="D24" s="38">
        <v>772</v>
      </c>
      <c r="E24" s="39">
        <v>0.01157403936972459</v>
      </c>
      <c r="F24" s="38">
        <v>1431</v>
      </c>
      <c r="G24" s="39">
        <v>0.021453951215124212</v>
      </c>
    </row>
    <row r="25" spans="1:7" ht="15">
      <c r="A25" s="37" t="s">
        <v>169</v>
      </c>
      <c r="B25" s="38">
        <v>52</v>
      </c>
      <c r="C25" s="39">
        <v>0.000779598506769014</v>
      </c>
      <c r="D25" s="38">
        <v>36</v>
      </c>
      <c r="E25" s="39">
        <v>0.0005397220431477789</v>
      </c>
      <c r="F25" s="38">
        <v>88</v>
      </c>
      <c r="G25" s="39">
        <v>0.0013193205499167928</v>
      </c>
    </row>
    <row r="26" spans="1:7" ht="15">
      <c r="A26" s="37" t="s">
        <v>170</v>
      </c>
      <c r="B26" s="38">
        <v>23</v>
      </c>
      <c r="C26" s="39">
        <v>0.0003448224164555254</v>
      </c>
      <c r="D26" s="38">
        <v>37</v>
      </c>
      <c r="E26" s="39">
        <v>0.0005547143221241061</v>
      </c>
      <c r="F26" s="38">
        <v>60</v>
      </c>
      <c r="G26" s="39">
        <v>0.0008995367385796315</v>
      </c>
    </row>
    <row r="27" spans="1:7" ht="15">
      <c r="A27" s="37" t="s">
        <v>171</v>
      </c>
      <c r="B27" s="38">
        <v>149</v>
      </c>
      <c r="C27" s="39">
        <v>0.0022338495674727515</v>
      </c>
      <c r="D27" s="38">
        <v>181</v>
      </c>
      <c r="E27" s="39">
        <v>0.0027136024947152213</v>
      </c>
      <c r="F27" s="38">
        <v>330</v>
      </c>
      <c r="G27" s="39">
        <v>0.004947452062187973</v>
      </c>
    </row>
    <row r="28" spans="1:7" ht="15">
      <c r="A28" s="37" t="s">
        <v>172</v>
      </c>
      <c r="B28" s="38">
        <v>48</v>
      </c>
      <c r="C28" s="39">
        <v>0.0007196293908637051</v>
      </c>
      <c r="D28" s="38">
        <v>63</v>
      </c>
      <c r="E28" s="39">
        <v>0.0009445135755086131</v>
      </c>
      <c r="F28" s="38">
        <v>111</v>
      </c>
      <c r="G28" s="39">
        <v>0.0016641429663723185</v>
      </c>
    </row>
    <row r="29" spans="1:7" ht="15">
      <c r="A29" s="37" t="s">
        <v>173</v>
      </c>
      <c r="B29" s="38">
        <v>41</v>
      </c>
      <c r="C29" s="39">
        <v>0.0006146834380294148</v>
      </c>
      <c r="D29" s="38">
        <v>42</v>
      </c>
      <c r="E29" s="39">
        <v>0.000629675717005742</v>
      </c>
      <c r="F29" s="38">
        <v>83</v>
      </c>
      <c r="G29" s="39">
        <v>0.0012443591550351568</v>
      </c>
    </row>
    <row r="30" spans="1:7" ht="15">
      <c r="A30" s="37" t="s">
        <v>174</v>
      </c>
      <c r="B30" s="38">
        <v>620</v>
      </c>
      <c r="C30" s="39">
        <v>0.009295212965322859</v>
      </c>
      <c r="D30" s="38">
        <v>723</v>
      </c>
      <c r="E30" s="39">
        <v>0.010839417699884559</v>
      </c>
      <c r="F30" s="38">
        <v>1343</v>
      </c>
      <c r="G30" s="39">
        <v>0.020134630665207418</v>
      </c>
    </row>
    <row r="31" spans="1:7" ht="15">
      <c r="A31" s="37" t="s">
        <v>175</v>
      </c>
      <c r="B31" s="38">
        <v>17</v>
      </c>
      <c r="C31" s="39">
        <v>0.00025486874259756227</v>
      </c>
      <c r="D31" s="38">
        <v>17</v>
      </c>
      <c r="E31" s="39">
        <v>0.00025486874259756227</v>
      </c>
      <c r="F31" s="38">
        <v>34</v>
      </c>
      <c r="G31" s="39">
        <v>0.0005097374851951245</v>
      </c>
    </row>
    <row r="32" spans="1:7" ht="15">
      <c r="A32" s="37" t="s">
        <v>176</v>
      </c>
      <c r="B32" s="38">
        <v>11</v>
      </c>
      <c r="C32" s="39">
        <v>0.0001649150687395991</v>
      </c>
      <c r="D32" s="38">
        <v>21</v>
      </c>
      <c r="E32" s="39">
        <v>0.000314837858502871</v>
      </c>
      <c r="F32" s="38">
        <v>32</v>
      </c>
      <c r="G32" s="39">
        <v>0.0004797529272424701</v>
      </c>
    </row>
    <row r="33" spans="1:7" ht="15">
      <c r="A33" s="37" t="s">
        <v>177</v>
      </c>
      <c r="B33" s="38">
        <v>124</v>
      </c>
      <c r="C33" s="39">
        <v>0.0018590425930645718</v>
      </c>
      <c r="D33" s="38">
        <v>156</v>
      </c>
      <c r="E33" s="39">
        <v>0.0023387955203070417</v>
      </c>
      <c r="F33" s="38">
        <v>280</v>
      </c>
      <c r="G33" s="39">
        <v>0.004197838113371614</v>
      </c>
    </row>
    <row r="34" spans="1:7" ht="15">
      <c r="A34" s="37" t="s">
        <v>178</v>
      </c>
      <c r="B34" s="38">
        <v>135</v>
      </c>
      <c r="C34" s="39">
        <v>0.0020239576618041708</v>
      </c>
      <c r="D34" s="38">
        <v>144</v>
      </c>
      <c r="E34" s="39">
        <v>0.0021588881725911157</v>
      </c>
      <c r="F34" s="38">
        <v>279</v>
      </c>
      <c r="G34" s="39">
        <v>0.0041828458343952865</v>
      </c>
    </row>
    <row r="35" spans="1:7" ht="15">
      <c r="A35" s="37" t="s">
        <v>179</v>
      </c>
      <c r="B35" s="38">
        <v>107</v>
      </c>
      <c r="C35" s="39">
        <v>0.0016041738504670095</v>
      </c>
      <c r="D35" s="38">
        <v>119</v>
      </c>
      <c r="E35" s="39">
        <v>0.0017840811981829359</v>
      </c>
      <c r="F35" s="38">
        <v>226</v>
      </c>
      <c r="G35" s="39">
        <v>0.0033882550486499454</v>
      </c>
    </row>
    <row r="36" spans="1:7" ht="15">
      <c r="A36" s="37" t="s">
        <v>180</v>
      </c>
      <c r="B36" s="38">
        <v>186</v>
      </c>
      <c r="C36" s="39">
        <v>0.002788563889596857</v>
      </c>
      <c r="D36" s="38">
        <v>169</v>
      </c>
      <c r="E36" s="39">
        <v>0.0025336951469992954</v>
      </c>
      <c r="F36" s="38">
        <v>355</v>
      </c>
      <c r="G36" s="39">
        <v>0.005322259036596153</v>
      </c>
    </row>
    <row r="37" spans="1:7" ht="15">
      <c r="A37" s="37" t="s">
        <v>181</v>
      </c>
      <c r="B37" s="38">
        <v>256</v>
      </c>
      <c r="C37" s="39">
        <v>0.003838023417939761</v>
      </c>
      <c r="D37" s="38">
        <v>345</v>
      </c>
      <c r="E37" s="39">
        <v>0.005172336246832882</v>
      </c>
      <c r="F37" s="38">
        <v>601</v>
      </c>
      <c r="G37" s="39">
        <v>0.009010359664772642</v>
      </c>
    </row>
    <row r="38" spans="1:7" ht="15">
      <c r="A38" s="37" t="s">
        <v>182</v>
      </c>
      <c r="B38" s="38">
        <v>35</v>
      </c>
      <c r="C38" s="39">
        <v>0.0005247297641714517</v>
      </c>
      <c r="D38" s="38">
        <v>40</v>
      </c>
      <c r="E38" s="39">
        <v>0.0005996911590530876</v>
      </c>
      <c r="F38" s="38">
        <v>75</v>
      </c>
      <c r="G38" s="39">
        <v>0.0011244209232245395</v>
      </c>
    </row>
    <row r="39" spans="1:7" ht="15">
      <c r="A39" s="37" t="s">
        <v>183</v>
      </c>
      <c r="B39" s="38">
        <v>177</v>
      </c>
      <c r="C39" s="39">
        <v>0.002653633378809913</v>
      </c>
      <c r="D39" s="38">
        <v>242</v>
      </c>
      <c r="E39" s="39">
        <v>0.0036281315122711805</v>
      </c>
      <c r="F39" s="38">
        <v>419</v>
      </c>
      <c r="G39" s="39">
        <v>0.006281764891081093</v>
      </c>
    </row>
    <row r="40" spans="1:7" ht="15">
      <c r="A40" s="37" t="s">
        <v>184</v>
      </c>
      <c r="B40" s="38">
        <v>23</v>
      </c>
      <c r="C40" s="39">
        <v>0.0003448224164555254</v>
      </c>
      <c r="D40" s="38">
        <v>24</v>
      </c>
      <c r="E40" s="39">
        <v>0.00035981469543185253</v>
      </c>
      <c r="F40" s="38">
        <v>47</v>
      </c>
      <c r="G40" s="39">
        <v>0.000704637111887378</v>
      </c>
    </row>
    <row r="41" spans="1:7" ht="15">
      <c r="A41" s="37" t="s">
        <v>185</v>
      </c>
      <c r="B41" s="38">
        <v>71</v>
      </c>
      <c r="C41" s="39">
        <v>0.0010644518073192307</v>
      </c>
      <c r="D41" s="38">
        <v>79</v>
      </c>
      <c r="E41" s="39">
        <v>0.001184390039129848</v>
      </c>
      <c r="F41" s="38">
        <v>150</v>
      </c>
      <c r="G41" s="39">
        <v>0.002248841846449079</v>
      </c>
    </row>
    <row r="42" spans="1:7" ht="15">
      <c r="A42" s="37" t="s">
        <v>186</v>
      </c>
      <c r="B42" s="38">
        <v>29</v>
      </c>
      <c r="C42" s="39">
        <v>0.00043477609031348857</v>
      </c>
      <c r="D42" s="38">
        <v>34</v>
      </c>
      <c r="E42" s="39">
        <v>0.0005097374851951245</v>
      </c>
      <c r="F42" s="38">
        <v>63</v>
      </c>
      <c r="G42" s="39">
        <v>0.0009445135755086131</v>
      </c>
    </row>
    <row r="43" spans="1:7" ht="15">
      <c r="A43" s="37" t="s">
        <v>187</v>
      </c>
      <c r="B43" s="38">
        <v>36</v>
      </c>
      <c r="C43" s="39">
        <v>0.0005397220431477789</v>
      </c>
      <c r="D43" s="38">
        <v>47</v>
      </c>
      <c r="E43" s="39">
        <v>0.000704637111887378</v>
      </c>
      <c r="F43" s="38">
        <v>83</v>
      </c>
      <c r="G43" s="39">
        <v>0.0012443591550351568</v>
      </c>
    </row>
    <row r="44" spans="1:7" ht="15">
      <c r="A44" s="37" t="s">
        <v>188</v>
      </c>
      <c r="B44" s="38">
        <v>11</v>
      </c>
      <c r="C44" s="39">
        <v>0.0001649150687395991</v>
      </c>
      <c r="D44" s="38">
        <v>14</v>
      </c>
      <c r="E44" s="39">
        <v>0.00020989190566858069</v>
      </c>
      <c r="F44" s="38">
        <v>25</v>
      </c>
      <c r="G44" s="39">
        <v>0.0003748069744081798</v>
      </c>
    </row>
    <row r="45" spans="1:7" ht="15">
      <c r="A45" s="37" t="s">
        <v>189</v>
      </c>
      <c r="B45" s="38">
        <v>79</v>
      </c>
      <c r="C45" s="39">
        <v>0.001184390039129848</v>
      </c>
      <c r="D45" s="38">
        <v>90</v>
      </c>
      <c r="E45" s="39">
        <v>0.0013493051078694472</v>
      </c>
      <c r="F45" s="38">
        <v>169</v>
      </c>
      <c r="G45" s="39">
        <v>0.0025336951469992954</v>
      </c>
    </row>
    <row r="46" spans="1:7" ht="15">
      <c r="A46" s="37" t="s">
        <v>190</v>
      </c>
      <c r="B46" s="38">
        <v>24</v>
      </c>
      <c r="C46" s="39">
        <v>0.00035981469543185253</v>
      </c>
      <c r="D46" s="38">
        <v>21</v>
      </c>
      <c r="E46" s="39">
        <v>0.000314837858502871</v>
      </c>
      <c r="F46" s="38">
        <v>45</v>
      </c>
      <c r="G46" s="39">
        <v>0.0006746525539347236</v>
      </c>
    </row>
    <row r="47" spans="1:7" ht="15">
      <c r="A47" s="37" t="s">
        <v>191</v>
      </c>
      <c r="B47" s="38">
        <v>745</v>
      </c>
      <c r="C47" s="39">
        <v>0.011169247837363758</v>
      </c>
      <c r="D47" s="38">
        <v>884</v>
      </c>
      <c r="E47" s="39">
        <v>0.013253174615073238</v>
      </c>
      <c r="F47" s="38">
        <v>1629</v>
      </c>
      <c r="G47" s="39">
        <v>0.024422422452436993</v>
      </c>
    </row>
    <row r="48" spans="1:7" ht="15">
      <c r="A48" s="37" t="s">
        <v>192</v>
      </c>
      <c r="B48" s="38">
        <v>53</v>
      </c>
      <c r="C48" s="39">
        <v>0.0007945907857453412</v>
      </c>
      <c r="D48" s="38">
        <v>43</v>
      </c>
      <c r="E48" s="39">
        <v>0.0006446679959820692</v>
      </c>
      <c r="F48" s="38">
        <v>96</v>
      </c>
      <c r="G48" s="39">
        <v>0.0014392587817274101</v>
      </c>
    </row>
    <row r="49" spans="1:7" ht="15">
      <c r="A49" s="37" t="s">
        <v>193</v>
      </c>
      <c r="B49" s="38">
        <v>172</v>
      </c>
      <c r="C49" s="39">
        <v>0.002578671983928277</v>
      </c>
      <c r="D49" s="38">
        <v>180</v>
      </c>
      <c r="E49" s="39">
        <v>0.0026986102157388944</v>
      </c>
      <c r="F49" s="38">
        <v>352</v>
      </c>
      <c r="G49" s="39">
        <v>0.005277282199667171</v>
      </c>
    </row>
    <row r="50" spans="1:7" ht="15">
      <c r="A50" s="37" t="s">
        <v>194</v>
      </c>
      <c r="B50" s="38">
        <v>162</v>
      </c>
      <c r="C50" s="39">
        <v>0.002428749194165005</v>
      </c>
      <c r="D50" s="38">
        <v>191</v>
      </c>
      <c r="E50" s="39">
        <v>0.0028635252844784937</v>
      </c>
      <c r="F50" s="38">
        <v>353</v>
      </c>
      <c r="G50" s="39">
        <v>0.0052922744786434986</v>
      </c>
    </row>
    <row r="51" spans="1:7" ht="15">
      <c r="A51" s="37" t="s">
        <v>195</v>
      </c>
      <c r="B51" s="38">
        <v>57</v>
      </c>
      <c r="C51" s="39">
        <v>0.0008545599016506499</v>
      </c>
      <c r="D51" s="38">
        <v>65</v>
      </c>
      <c r="E51" s="39">
        <v>0.0009744981334612674</v>
      </c>
      <c r="F51" s="38">
        <v>122</v>
      </c>
      <c r="G51" s="39">
        <v>0.0018290580351119174</v>
      </c>
    </row>
    <row r="52" spans="1:7" ht="15">
      <c r="A52" s="37" t="s">
        <v>196</v>
      </c>
      <c r="B52" s="38">
        <v>98</v>
      </c>
      <c r="C52" s="39">
        <v>0.0014692433396800647</v>
      </c>
      <c r="D52" s="38">
        <v>129</v>
      </c>
      <c r="E52" s="39">
        <v>0.0019340039879462078</v>
      </c>
      <c r="F52" s="38">
        <v>227</v>
      </c>
      <c r="G52" s="39">
        <v>0.0034032473276262728</v>
      </c>
    </row>
    <row r="53" spans="1:7" ht="15">
      <c r="A53" s="37" t="s">
        <v>197</v>
      </c>
      <c r="B53" s="38">
        <v>37</v>
      </c>
      <c r="C53" s="39">
        <v>0.0005547143221241061</v>
      </c>
      <c r="D53" s="38">
        <v>52</v>
      </c>
      <c r="E53" s="39">
        <v>0.000779598506769014</v>
      </c>
      <c r="F53" s="38">
        <v>89</v>
      </c>
      <c r="G53" s="39">
        <v>0.00133431282889312</v>
      </c>
    </row>
    <row r="54" spans="1:7" s="119" customFormat="1" ht="15">
      <c r="A54" s="37" t="s">
        <v>198</v>
      </c>
      <c r="B54" s="38">
        <v>34</v>
      </c>
      <c r="C54" s="39">
        <v>0.0005097374851951245</v>
      </c>
      <c r="D54" s="38">
        <v>55</v>
      </c>
      <c r="E54" s="39">
        <v>0.0008245753436979955</v>
      </c>
      <c r="F54" s="38">
        <v>89</v>
      </c>
      <c r="G54" s="39">
        <v>0.00133431282889312</v>
      </c>
    </row>
    <row r="55" spans="1:7" ht="15">
      <c r="A55" s="37" t="s">
        <v>199</v>
      </c>
      <c r="B55" s="38">
        <v>102</v>
      </c>
      <c r="C55" s="39">
        <v>0.0015292124555853737</v>
      </c>
      <c r="D55" s="38">
        <v>107</v>
      </c>
      <c r="E55" s="39">
        <v>0.0016041738504670095</v>
      </c>
      <c r="F55" s="38">
        <v>209</v>
      </c>
      <c r="G55" s="39">
        <v>0.0031333863060523824</v>
      </c>
    </row>
    <row r="56" spans="1:7" s="125" customFormat="1" ht="15">
      <c r="A56" s="37" t="s">
        <v>200</v>
      </c>
      <c r="B56" s="38">
        <v>97</v>
      </c>
      <c r="C56" s="39">
        <v>0.0014542510607037375</v>
      </c>
      <c r="D56" s="38">
        <v>139</v>
      </c>
      <c r="E56" s="39">
        <v>0.0020839267777094795</v>
      </c>
      <c r="F56" s="38">
        <v>236</v>
      </c>
      <c r="G56" s="39">
        <v>0.0035381778384132173</v>
      </c>
    </row>
    <row r="57" spans="1:7" ht="15">
      <c r="A57" s="40" t="s">
        <v>201</v>
      </c>
      <c r="B57" s="41">
        <v>3633</v>
      </c>
      <c r="C57" s="42">
        <v>0.054466949520996684</v>
      </c>
      <c r="D57" s="41">
        <v>3794</v>
      </c>
      <c r="E57" s="42">
        <v>0.05688070643618536</v>
      </c>
      <c r="F57" s="41">
        <v>7427</v>
      </c>
      <c r="G57" s="42">
        <v>0.11134765595718205</v>
      </c>
    </row>
    <row r="58" spans="1:7" ht="15.75" thickBot="1">
      <c r="A58" s="134" t="s">
        <v>13</v>
      </c>
      <c r="B58" s="135">
        <v>32993</v>
      </c>
      <c r="C58" s="136">
        <v>0.494640260265963</v>
      </c>
      <c r="D58" s="135">
        <v>33708</v>
      </c>
      <c r="E58" s="136">
        <v>0.5053597397340369</v>
      </c>
      <c r="F58" s="135">
        <v>66701</v>
      </c>
      <c r="G58" s="137">
        <v>1</v>
      </c>
    </row>
    <row r="59" spans="1:7" ht="24" customHeight="1">
      <c r="A59" s="287" t="s">
        <v>272</v>
      </c>
      <c r="B59" s="288"/>
      <c r="C59" s="288"/>
      <c r="D59" s="288"/>
      <c r="E59" s="288"/>
      <c r="F59" s="288"/>
      <c r="G59" s="288"/>
    </row>
    <row r="60" ht="15">
      <c r="A60" s="89" t="s">
        <v>244</v>
      </c>
    </row>
  </sheetData>
  <mergeCells count="1">
    <mergeCell ref="A59:G59"/>
  </mergeCells>
  <hyperlinks>
    <hyperlink ref="A60" location="Í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showGridLines="0" view="pageLayout" workbookViewId="0" topLeftCell="A25">
      <selection activeCell="A50" sqref="A50"/>
    </sheetView>
  </sheetViews>
  <sheetFormatPr defaultColWidth="11.421875" defaultRowHeight="15"/>
  <cols>
    <col min="1" max="1" width="17.140625" style="0" bestFit="1" customWidth="1"/>
    <col min="2" max="2" width="9.421875" style="0" customWidth="1"/>
    <col min="3" max="3" width="7.00390625" style="0" bestFit="1" customWidth="1"/>
    <col min="4" max="4" width="6.140625" style="0" bestFit="1" customWidth="1"/>
    <col min="5" max="5" width="7.00390625" style="0" bestFit="1" customWidth="1"/>
    <col min="6" max="6" width="6.00390625" style="0" bestFit="1" customWidth="1"/>
    <col min="7" max="7" width="7.57421875" style="0" bestFit="1" customWidth="1"/>
  </cols>
  <sheetData>
    <row r="1" spans="1:9" s="2" customFormat="1" ht="15">
      <c r="A1" s="2" t="s">
        <v>136</v>
      </c>
      <c r="B1" s="2" t="s">
        <v>129</v>
      </c>
      <c r="I1" s="257"/>
    </row>
    <row r="2" spans="1:9" ht="15">
      <c r="A2" s="13">
        <v>2019</v>
      </c>
      <c r="I2" s="257"/>
    </row>
    <row r="3" ht="15">
      <c r="I3" s="257"/>
    </row>
    <row r="4" spans="1:9" ht="15.75" thickBot="1">
      <c r="A4" s="138" t="s">
        <v>202</v>
      </c>
      <c r="B4" s="139" t="s">
        <v>10</v>
      </c>
      <c r="C4" s="139" t="s">
        <v>11</v>
      </c>
      <c r="D4" s="139" t="s">
        <v>12</v>
      </c>
      <c r="E4" s="139" t="s">
        <v>203</v>
      </c>
      <c r="F4" s="139" t="s">
        <v>13</v>
      </c>
      <c r="G4" s="139" t="s">
        <v>11</v>
      </c>
      <c r="I4" s="257"/>
    </row>
    <row r="5" spans="1:9" ht="15">
      <c r="A5" s="43" t="s">
        <v>204</v>
      </c>
      <c r="B5" s="44">
        <v>3849</v>
      </c>
      <c r="C5" s="45">
        <v>0.05770528177988336</v>
      </c>
      <c r="D5" s="44">
        <v>4592</v>
      </c>
      <c r="E5" s="45">
        <v>0.06884454505929447</v>
      </c>
      <c r="F5" s="44">
        <v>8441</v>
      </c>
      <c r="G5" s="45">
        <v>0.12654982683917781</v>
      </c>
      <c r="I5" s="257"/>
    </row>
    <row r="6" spans="1:9" ht="15">
      <c r="A6" s="43" t="s">
        <v>205</v>
      </c>
      <c r="B6" s="44">
        <v>307</v>
      </c>
      <c r="C6" s="45">
        <v>0.004602629645732448</v>
      </c>
      <c r="D6" s="44">
        <v>393</v>
      </c>
      <c r="E6" s="45">
        <v>0.005891965637696586</v>
      </c>
      <c r="F6" s="44">
        <v>700</v>
      </c>
      <c r="G6" s="45">
        <v>0.010494595283429033</v>
      </c>
      <c r="I6" s="257"/>
    </row>
    <row r="7" spans="1:9" ht="15">
      <c r="A7" s="43" t="s">
        <v>206</v>
      </c>
      <c r="B7" s="44">
        <v>65</v>
      </c>
      <c r="C7" s="45">
        <v>0.0009744981334612674</v>
      </c>
      <c r="D7" s="44">
        <v>62</v>
      </c>
      <c r="E7" s="45">
        <v>0.0009295212965322859</v>
      </c>
      <c r="F7" s="44">
        <v>127</v>
      </c>
      <c r="G7" s="45">
        <v>0.0019040194299935534</v>
      </c>
      <c r="I7" s="257"/>
    </row>
    <row r="8" spans="1:9" ht="15">
      <c r="A8" s="43" t="s">
        <v>207</v>
      </c>
      <c r="B8" s="44">
        <v>41</v>
      </c>
      <c r="C8" s="45">
        <v>0.0006146834380294148</v>
      </c>
      <c r="D8" s="44">
        <v>42</v>
      </c>
      <c r="E8" s="45">
        <v>0.000629675717005742</v>
      </c>
      <c r="F8" s="44">
        <v>83</v>
      </c>
      <c r="G8" s="45">
        <v>0.0012443591550351568</v>
      </c>
      <c r="I8" s="257"/>
    </row>
    <row r="9" spans="1:9" ht="15">
      <c r="A9" s="43" t="s">
        <v>208</v>
      </c>
      <c r="B9" s="44">
        <v>22</v>
      </c>
      <c r="C9" s="45">
        <v>0.0003298301374791982</v>
      </c>
      <c r="D9" s="44">
        <v>35</v>
      </c>
      <c r="E9" s="45">
        <v>0.0005247297641714517</v>
      </c>
      <c r="F9" s="44">
        <v>57</v>
      </c>
      <c r="G9" s="45">
        <v>0.0008545599016506499</v>
      </c>
      <c r="I9" s="257"/>
    </row>
    <row r="10" spans="1:9" ht="15">
      <c r="A10" s="43" t="s">
        <v>209</v>
      </c>
      <c r="B10" s="44">
        <v>25</v>
      </c>
      <c r="C10" s="45">
        <v>0.0003748069744081798</v>
      </c>
      <c r="D10" s="44">
        <v>31</v>
      </c>
      <c r="E10" s="45">
        <v>0.00046476064826614296</v>
      </c>
      <c r="F10" s="44">
        <v>56</v>
      </c>
      <c r="G10" s="45">
        <v>0.0008395676226743227</v>
      </c>
      <c r="I10" s="257"/>
    </row>
    <row r="11" spans="1:9" ht="15">
      <c r="A11" s="43" t="s">
        <v>267</v>
      </c>
      <c r="B11" s="44">
        <v>620</v>
      </c>
      <c r="C11" s="45">
        <v>0.009295212965322859</v>
      </c>
      <c r="D11" s="44">
        <v>667</v>
      </c>
      <c r="E11" s="45">
        <v>0.009999850077210238</v>
      </c>
      <c r="F11" s="44">
        <v>1287</v>
      </c>
      <c r="G11" s="45">
        <v>0.019295063042533096</v>
      </c>
      <c r="I11" s="257"/>
    </row>
    <row r="12" spans="1:9" ht="15">
      <c r="A12" s="43" t="s">
        <v>210</v>
      </c>
      <c r="B12" s="44">
        <v>516</v>
      </c>
      <c r="C12" s="45">
        <v>0.007736015951784831</v>
      </c>
      <c r="D12" s="44">
        <v>579</v>
      </c>
      <c r="E12" s="45">
        <v>0.008680529527293444</v>
      </c>
      <c r="F12" s="44">
        <v>1095</v>
      </c>
      <c r="G12" s="45">
        <v>0.016416545479078275</v>
      </c>
      <c r="I12" s="257"/>
    </row>
    <row r="13" spans="1:9" ht="15">
      <c r="A13" s="43" t="s">
        <v>211</v>
      </c>
      <c r="B13" s="44">
        <v>22125</v>
      </c>
      <c r="C13" s="45">
        <v>0.3317041723512391</v>
      </c>
      <c r="D13" s="44">
        <v>21460</v>
      </c>
      <c r="E13" s="45">
        <v>0.3217343068319815</v>
      </c>
      <c r="F13" s="44">
        <v>43585</v>
      </c>
      <c r="G13" s="45">
        <v>0.6534384791832207</v>
      </c>
      <c r="I13" s="257"/>
    </row>
    <row r="14" spans="1:9" ht="15">
      <c r="A14" s="43" t="s">
        <v>212</v>
      </c>
      <c r="B14" s="44">
        <v>24</v>
      </c>
      <c r="C14" s="45">
        <v>0.00035981469543185253</v>
      </c>
      <c r="D14" s="44">
        <v>24</v>
      </c>
      <c r="E14" s="45">
        <v>0.00035981469543185253</v>
      </c>
      <c r="F14" s="44">
        <v>48</v>
      </c>
      <c r="G14" s="45">
        <v>0.0007196293908637051</v>
      </c>
      <c r="I14" s="257"/>
    </row>
    <row r="15" spans="1:9" ht="15">
      <c r="A15" s="43" t="s">
        <v>213</v>
      </c>
      <c r="B15" s="44">
        <v>706</v>
      </c>
      <c r="C15" s="45">
        <v>0.010584548957286997</v>
      </c>
      <c r="D15" s="44">
        <v>755</v>
      </c>
      <c r="E15" s="45">
        <v>0.011319170627127029</v>
      </c>
      <c r="F15" s="44">
        <v>1461</v>
      </c>
      <c r="G15" s="45">
        <v>0.021903719584414026</v>
      </c>
      <c r="I15" s="257"/>
    </row>
    <row r="16" spans="1:9" ht="15">
      <c r="A16" s="43" t="s">
        <v>214</v>
      </c>
      <c r="B16" s="44">
        <v>303</v>
      </c>
      <c r="C16" s="45">
        <v>0.004542660529827139</v>
      </c>
      <c r="D16" s="44">
        <v>353</v>
      </c>
      <c r="E16" s="45">
        <v>0.0052922744786434986</v>
      </c>
      <c r="F16" s="44">
        <v>656</v>
      </c>
      <c r="G16" s="45">
        <v>0.009834935008470637</v>
      </c>
      <c r="I16" s="257"/>
    </row>
    <row r="17" spans="1:9" ht="15">
      <c r="A17" s="43" t="s">
        <v>215</v>
      </c>
      <c r="B17" s="44">
        <v>17</v>
      </c>
      <c r="C17" s="45">
        <v>0.00025486874259756227</v>
      </c>
      <c r="D17" s="44">
        <v>17</v>
      </c>
      <c r="E17" s="45">
        <v>0.00025486874259756227</v>
      </c>
      <c r="F17" s="44">
        <v>34</v>
      </c>
      <c r="G17" s="45">
        <v>0.0005097374851951245</v>
      </c>
      <c r="I17" s="257"/>
    </row>
    <row r="18" spans="1:9" ht="15">
      <c r="A18" s="43" t="s">
        <v>216</v>
      </c>
      <c r="B18" s="44">
        <v>186</v>
      </c>
      <c r="C18" s="45">
        <v>0.002788563889596857</v>
      </c>
      <c r="D18" s="44">
        <v>169</v>
      </c>
      <c r="E18" s="45">
        <v>0.0025336951469992954</v>
      </c>
      <c r="F18" s="44">
        <v>355</v>
      </c>
      <c r="G18" s="45">
        <v>0.005322259036596153</v>
      </c>
      <c r="I18" s="257"/>
    </row>
    <row r="19" spans="1:9" ht="15">
      <c r="A19" s="43" t="s">
        <v>221</v>
      </c>
      <c r="B19" s="44">
        <v>35</v>
      </c>
      <c r="C19" s="45">
        <v>0.0005247297641714517</v>
      </c>
      <c r="D19" s="44">
        <v>40</v>
      </c>
      <c r="E19" s="45">
        <v>0.0005996911590530876</v>
      </c>
      <c r="F19" s="44">
        <v>75</v>
      </c>
      <c r="G19" s="45">
        <v>0.0011244209232245395</v>
      </c>
      <c r="I19" s="257"/>
    </row>
    <row r="20" spans="1:9" ht="15">
      <c r="A20" s="43" t="s">
        <v>217</v>
      </c>
      <c r="B20" s="44">
        <v>177</v>
      </c>
      <c r="C20" s="45">
        <v>0.002653633378809913</v>
      </c>
      <c r="D20" s="44">
        <v>242</v>
      </c>
      <c r="E20" s="45">
        <v>0.0036281315122711805</v>
      </c>
      <c r="F20" s="44">
        <v>419</v>
      </c>
      <c r="G20" s="45">
        <v>0.006281764891081093</v>
      </c>
      <c r="I20" s="257"/>
    </row>
    <row r="21" spans="1:9" ht="15">
      <c r="A21" s="43" t="s">
        <v>218</v>
      </c>
      <c r="B21" s="44">
        <v>23</v>
      </c>
      <c r="C21" s="45">
        <v>0.0003448224164555254</v>
      </c>
      <c r="D21" s="44">
        <v>24</v>
      </c>
      <c r="E21" s="45">
        <v>0.00035981469543185253</v>
      </c>
      <c r="F21" s="44">
        <v>47</v>
      </c>
      <c r="G21" s="45">
        <v>0.000704637111887378</v>
      </c>
      <c r="I21" s="257"/>
    </row>
    <row r="22" spans="1:9" ht="15">
      <c r="A22" s="43" t="s">
        <v>219</v>
      </c>
      <c r="B22" s="44">
        <v>64</v>
      </c>
      <c r="C22" s="45">
        <v>0.0009595058544849402</v>
      </c>
      <c r="D22" s="44">
        <v>101</v>
      </c>
      <c r="E22" s="45">
        <v>0.0015142201766090463</v>
      </c>
      <c r="F22" s="44">
        <v>165</v>
      </c>
      <c r="G22" s="45">
        <v>0.0024737260310939866</v>
      </c>
      <c r="I22" s="257"/>
    </row>
    <row r="23" spans="1:9" s="119" customFormat="1" ht="15">
      <c r="A23" s="43" t="s">
        <v>273</v>
      </c>
      <c r="B23" s="44">
        <v>255</v>
      </c>
      <c r="C23" s="45">
        <v>0.003823031138963434</v>
      </c>
      <c r="D23" s="44">
        <v>328</v>
      </c>
      <c r="E23" s="45">
        <v>0.0049174675042353184</v>
      </c>
      <c r="F23" s="44">
        <v>583</v>
      </c>
      <c r="G23" s="45">
        <v>0.008740498643198752</v>
      </c>
      <c r="I23" s="257"/>
    </row>
    <row r="24" spans="1:9" ht="15">
      <c r="A24" s="46" t="s">
        <v>147</v>
      </c>
      <c r="B24" s="47">
        <v>3633</v>
      </c>
      <c r="C24" s="48">
        <v>0.054466949520996684</v>
      </c>
      <c r="D24" s="47">
        <v>3794</v>
      </c>
      <c r="E24" s="48">
        <v>0.05688070643618536</v>
      </c>
      <c r="F24" s="47">
        <v>7427</v>
      </c>
      <c r="G24" s="48">
        <v>0.11134765595718205</v>
      </c>
      <c r="I24" s="257"/>
    </row>
    <row r="25" spans="1:7" ht="15.75" thickBot="1">
      <c r="A25" s="140" t="s">
        <v>13</v>
      </c>
      <c r="B25" s="141">
        <v>32993</v>
      </c>
      <c r="C25" s="142">
        <v>0.494640260265963</v>
      </c>
      <c r="D25" s="141">
        <v>33708</v>
      </c>
      <c r="E25" s="142">
        <v>0.5053597397340369</v>
      </c>
      <c r="F25" s="141">
        <v>66701</v>
      </c>
      <c r="G25" s="143">
        <v>1</v>
      </c>
    </row>
    <row r="26" spans="1:7" ht="24" customHeight="1">
      <c r="A26" s="287" t="s">
        <v>272</v>
      </c>
      <c r="B26" s="288"/>
      <c r="C26" s="288"/>
      <c r="D26" s="288"/>
      <c r="E26" s="288"/>
      <c r="F26" s="288"/>
      <c r="G26" s="288"/>
    </row>
    <row r="27" ht="15">
      <c r="A27" s="89" t="s">
        <v>244</v>
      </c>
    </row>
  </sheetData>
  <mergeCells count="1">
    <mergeCell ref="A26:G26"/>
  </mergeCells>
  <hyperlinks>
    <hyperlink ref="A27" location="Índex!A1" display="Índex"/>
  </hyperlinks>
  <printOptions/>
  <pageMargins left="0.7" right="0.7" top="0.75" bottom="0.75" header="0.3" footer="0.3"/>
  <pageSetup horizontalDpi="600" verticalDpi="600" orientation="portrait" paperSize="9" r:id="rId2"/>
  <headerFooter>
    <oddFooter>&amp;L&amp;G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showGridLines="0" view="pageLayout" workbookViewId="0" topLeftCell="A31">
      <selection activeCell="E45" sqref="E45"/>
    </sheetView>
  </sheetViews>
  <sheetFormatPr defaultColWidth="11.421875" defaultRowHeight="15"/>
  <cols>
    <col min="1" max="1" width="11.8515625" style="0" bestFit="1" customWidth="1"/>
    <col min="2" max="2" width="8.421875" style="0" customWidth="1"/>
    <col min="3" max="3" width="8.8515625" style="0" customWidth="1"/>
    <col min="4" max="4" width="8.57421875" style="0" customWidth="1"/>
    <col min="5" max="5" width="8.140625" style="0" customWidth="1"/>
    <col min="6" max="6" width="8.7109375" style="0" customWidth="1"/>
    <col min="7" max="7" width="8.8515625" style="0" customWidth="1"/>
    <col min="8" max="8" width="7.57421875" style="0" customWidth="1"/>
    <col min="9" max="9" width="8.00390625" style="0" customWidth="1"/>
  </cols>
  <sheetData>
    <row r="1" spans="1:10" s="2" customFormat="1" ht="15">
      <c r="A1" s="2" t="s">
        <v>137</v>
      </c>
      <c r="B1" s="2" t="s">
        <v>130</v>
      </c>
      <c r="J1" s="258"/>
    </row>
    <row r="2" spans="1:10" ht="15">
      <c r="A2" s="13">
        <v>2019</v>
      </c>
      <c r="J2" s="258"/>
    </row>
    <row r="3" ht="12" customHeight="1">
      <c r="J3" s="258"/>
    </row>
    <row r="4" spans="1:10" ht="30.75" customHeight="1" thickBot="1">
      <c r="A4" s="144" t="s">
        <v>222</v>
      </c>
      <c r="B4" s="145" t="s">
        <v>223</v>
      </c>
      <c r="C4" s="146" t="s">
        <v>224</v>
      </c>
      <c r="D4" s="146" t="s">
        <v>225</v>
      </c>
      <c r="E4" s="146" t="s">
        <v>226</v>
      </c>
      <c r="F4" s="146" t="s">
        <v>227</v>
      </c>
      <c r="G4" s="146" t="s">
        <v>228</v>
      </c>
      <c r="H4" s="146" t="s">
        <v>229</v>
      </c>
      <c r="I4" s="146" t="s">
        <v>13</v>
      </c>
      <c r="J4" s="258"/>
    </row>
    <row r="5" spans="1:10" ht="15">
      <c r="A5" s="49" t="s">
        <v>204</v>
      </c>
      <c r="B5" s="50">
        <v>51</v>
      </c>
      <c r="C5" s="51">
        <v>93</v>
      </c>
      <c r="D5" s="51">
        <v>346</v>
      </c>
      <c r="E5" s="51">
        <v>2008</v>
      </c>
      <c r="F5" s="51">
        <v>3811</v>
      </c>
      <c r="G5" s="51">
        <v>1977</v>
      </c>
      <c r="H5" s="51">
        <v>155</v>
      </c>
      <c r="I5" s="51">
        <v>8441</v>
      </c>
      <c r="J5" s="258"/>
    </row>
    <row r="6" spans="1:10" ht="15">
      <c r="A6" s="52" t="s">
        <v>205</v>
      </c>
      <c r="B6" s="53">
        <v>13</v>
      </c>
      <c r="C6" s="54">
        <v>11</v>
      </c>
      <c r="D6" s="54">
        <v>69</v>
      </c>
      <c r="E6" s="54">
        <v>116</v>
      </c>
      <c r="F6" s="54">
        <v>263</v>
      </c>
      <c r="G6" s="54">
        <v>202</v>
      </c>
      <c r="H6" s="54">
        <v>26</v>
      </c>
      <c r="I6" s="54">
        <v>700</v>
      </c>
      <c r="J6" s="258"/>
    </row>
    <row r="7" spans="1:10" ht="15">
      <c r="A7" s="52" t="s">
        <v>206</v>
      </c>
      <c r="B7" s="53">
        <v>2</v>
      </c>
      <c r="C7" s="54">
        <v>1</v>
      </c>
      <c r="D7" s="54">
        <v>42</v>
      </c>
      <c r="E7" s="54">
        <v>42</v>
      </c>
      <c r="F7" s="54">
        <v>29</v>
      </c>
      <c r="G7" s="54">
        <v>9</v>
      </c>
      <c r="H7" s="54">
        <v>2</v>
      </c>
      <c r="I7" s="54">
        <v>127</v>
      </c>
      <c r="J7" s="258"/>
    </row>
    <row r="8" spans="1:10" ht="15">
      <c r="A8" s="52" t="s">
        <v>207</v>
      </c>
      <c r="B8" s="53">
        <v>9</v>
      </c>
      <c r="C8" s="54">
        <v>14</v>
      </c>
      <c r="D8" s="54">
        <v>28</v>
      </c>
      <c r="E8" s="54">
        <v>21</v>
      </c>
      <c r="F8" s="54">
        <v>4</v>
      </c>
      <c r="G8" s="54">
        <v>7</v>
      </c>
      <c r="H8" s="54">
        <v>0</v>
      </c>
      <c r="I8" s="54">
        <v>83</v>
      </c>
      <c r="J8" s="258"/>
    </row>
    <row r="9" spans="1:10" ht="15">
      <c r="A9" s="52" t="s">
        <v>208</v>
      </c>
      <c r="B9" s="53">
        <v>7</v>
      </c>
      <c r="C9" s="54">
        <v>6</v>
      </c>
      <c r="D9" s="54">
        <v>22</v>
      </c>
      <c r="E9" s="54">
        <v>10</v>
      </c>
      <c r="F9" s="54">
        <v>10</v>
      </c>
      <c r="G9" s="54">
        <v>2</v>
      </c>
      <c r="H9" s="54">
        <v>0</v>
      </c>
      <c r="I9" s="54">
        <v>57</v>
      </c>
      <c r="J9" s="258"/>
    </row>
    <row r="10" spans="1:10" ht="15">
      <c r="A10" s="52" t="s">
        <v>209</v>
      </c>
      <c r="B10" s="53">
        <v>3</v>
      </c>
      <c r="C10" s="54">
        <v>3</v>
      </c>
      <c r="D10" s="54">
        <v>12</v>
      </c>
      <c r="E10" s="54">
        <v>11</v>
      </c>
      <c r="F10" s="54">
        <v>18</v>
      </c>
      <c r="G10" s="54">
        <v>9</v>
      </c>
      <c r="H10" s="54">
        <v>0</v>
      </c>
      <c r="I10" s="54">
        <v>56</v>
      </c>
      <c r="J10" s="258"/>
    </row>
    <row r="11" spans="1:10" ht="24">
      <c r="A11" s="52" t="s">
        <v>267</v>
      </c>
      <c r="B11" s="53">
        <v>10</v>
      </c>
      <c r="C11" s="54">
        <v>14</v>
      </c>
      <c r="D11" s="54">
        <v>42</v>
      </c>
      <c r="E11" s="54">
        <v>287</v>
      </c>
      <c r="F11" s="54">
        <v>544</v>
      </c>
      <c r="G11" s="54">
        <v>363</v>
      </c>
      <c r="H11" s="54">
        <v>27</v>
      </c>
      <c r="I11" s="54">
        <v>1287</v>
      </c>
      <c r="J11" s="258"/>
    </row>
    <row r="12" spans="1:10" ht="24">
      <c r="A12" s="52" t="s">
        <v>210</v>
      </c>
      <c r="B12" s="53">
        <v>3</v>
      </c>
      <c r="C12" s="54">
        <v>13</v>
      </c>
      <c r="D12" s="54">
        <v>90</v>
      </c>
      <c r="E12" s="54">
        <v>269</v>
      </c>
      <c r="F12" s="54">
        <v>465</v>
      </c>
      <c r="G12" s="54">
        <v>242</v>
      </c>
      <c r="H12" s="54">
        <v>13</v>
      </c>
      <c r="I12" s="54">
        <v>1095</v>
      </c>
      <c r="J12" s="258"/>
    </row>
    <row r="13" spans="1:10" ht="15">
      <c r="A13" s="52" t="s">
        <v>211</v>
      </c>
      <c r="B13" s="53">
        <v>10827</v>
      </c>
      <c r="C13" s="54">
        <v>8068</v>
      </c>
      <c r="D13" s="54">
        <v>11638</v>
      </c>
      <c r="E13" s="54">
        <v>9853</v>
      </c>
      <c r="F13" s="54">
        <v>2290</v>
      </c>
      <c r="G13" s="54">
        <v>799</v>
      </c>
      <c r="H13" s="54">
        <v>110</v>
      </c>
      <c r="I13" s="54">
        <v>43585</v>
      </c>
      <c r="J13" s="258"/>
    </row>
    <row r="14" spans="1:10" ht="15">
      <c r="A14" s="52" t="s">
        <v>212</v>
      </c>
      <c r="B14" s="53">
        <v>1</v>
      </c>
      <c r="C14" s="54">
        <v>1</v>
      </c>
      <c r="D14" s="54">
        <v>5</v>
      </c>
      <c r="E14" s="54">
        <v>12</v>
      </c>
      <c r="F14" s="54">
        <v>14</v>
      </c>
      <c r="G14" s="54">
        <v>15</v>
      </c>
      <c r="H14" s="54">
        <v>0</v>
      </c>
      <c r="I14" s="54">
        <v>48</v>
      </c>
      <c r="J14" s="258"/>
    </row>
    <row r="15" spans="1:10" ht="15">
      <c r="A15" s="52" t="s">
        <v>213</v>
      </c>
      <c r="B15" s="53">
        <v>6</v>
      </c>
      <c r="C15" s="54">
        <v>16</v>
      </c>
      <c r="D15" s="54">
        <v>58</v>
      </c>
      <c r="E15" s="54">
        <v>358</v>
      </c>
      <c r="F15" s="54">
        <v>669</v>
      </c>
      <c r="G15" s="54">
        <v>315</v>
      </c>
      <c r="H15" s="54">
        <v>39</v>
      </c>
      <c r="I15" s="54">
        <v>1461</v>
      </c>
      <c r="J15" s="258"/>
    </row>
    <row r="16" spans="1:10" ht="15">
      <c r="A16" s="52" t="s">
        <v>214</v>
      </c>
      <c r="B16" s="53">
        <v>14</v>
      </c>
      <c r="C16" s="54">
        <v>14</v>
      </c>
      <c r="D16" s="54">
        <v>82</v>
      </c>
      <c r="E16" s="54">
        <v>134</v>
      </c>
      <c r="F16" s="54">
        <v>251</v>
      </c>
      <c r="G16" s="54">
        <v>143</v>
      </c>
      <c r="H16" s="54">
        <v>18</v>
      </c>
      <c r="I16" s="54">
        <v>656</v>
      </c>
      <c r="J16" s="258"/>
    </row>
    <row r="17" spans="1:10" ht="15">
      <c r="A17" s="52" t="s">
        <v>215</v>
      </c>
      <c r="B17" s="53">
        <v>0</v>
      </c>
      <c r="C17" s="54">
        <v>2</v>
      </c>
      <c r="D17" s="54">
        <v>3</v>
      </c>
      <c r="E17" s="54">
        <v>8</v>
      </c>
      <c r="F17" s="54">
        <v>8</v>
      </c>
      <c r="G17" s="54">
        <v>13</v>
      </c>
      <c r="H17" s="54">
        <v>0</v>
      </c>
      <c r="I17" s="54">
        <v>34</v>
      </c>
      <c r="J17" s="258"/>
    </row>
    <row r="18" spans="1:10" ht="15">
      <c r="A18" s="52" t="s">
        <v>216</v>
      </c>
      <c r="B18" s="53">
        <v>20</v>
      </c>
      <c r="C18" s="54">
        <v>40</v>
      </c>
      <c r="D18" s="54">
        <v>113</v>
      </c>
      <c r="E18" s="54">
        <v>119</v>
      </c>
      <c r="F18" s="54">
        <v>39</v>
      </c>
      <c r="G18" s="54">
        <v>22</v>
      </c>
      <c r="H18" s="54">
        <v>2</v>
      </c>
      <c r="I18" s="54">
        <v>355</v>
      </c>
      <c r="J18" s="258"/>
    </row>
    <row r="19" spans="1:10" ht="15">
      <c r="A19" s="52" t="s">
        <v>221</v>
      </c>
      <c r="B19" s="53">
        <v>1</v>
      </c>
      <c r="C19" s="54">
        <v>4</v>
      </c>
      <c r="D19" s="54">
        <v>3</v>
      </c>
      <c r="E19" s="54">
        <v>17</v>
      </c>
      <c r="F19" s="54">
        <v>30</v>
      </c>
      <c r="G19" s="54">
        <v>20</v>
      </c>
      <c r="H19" s="54">
        <v>0</v>
      </c>
      <c r="I19" s="54">
        <v>75</v>
      </c>
      <c r="J19" s="258"/>
    </row>
    <row r="20" spans="1:10" ht="15">
      <c r="A20" s="52" t="s">
        <v>217</v>
      </c>
      <c r="B20" s="53">
        <v>6</v>
      </c>
      <c r="C20" s="54">
        <v>9</v>
      </c>
      <c r="D20" s="54">
        <v>27</v>
      </c>
      <c r="E20" s="54">
        <v>55</v>
      </c>
      <c r="F20" s="54">
        <v>170</v>
      </c>
      <c r="G20" s="54">
        <v>137</v>
      </c>
      <c r="H20" s="54">
        <v>15</v>
      </c>
      <c r="I20" s="54">
        <v>419</v>
      </c>
      <c r="J20" s="258"/>
    </row>
    <row r="21" spans="1:10" ht="15">
      <c r="A21" s="52" t="s">
        <v>218</v>
      </c>
      <c r="B21" s="53">
        <v>3</v>
      </c>
      <c r="C21" s="54">
        <v>1</v>
      </c>
      <c r="D21" s="54">
        <v>11</v>
      </c>
      <c r="E21" s="54">
        <v>17</v>
      </c>
      <c r="F21" s="54">
        <v>9</v>
      </c>
      <c r="G21" s="54">
        <v>4</v>
      </c>
      <c r="H21" s="54">
        <v>2</v>
      </c>
      <c r="I21" s="54">
        <v>47</v>
      </c>
      <c r="J21" s="258"/>
    </row>
    <row r="22" spans="1:10" ht="15">
      <c r="A22" s="52" t="s">
        <v>219</v>
      </c>
      <c r="B22" s="53">
        <v>8</v>
      </c>
      <c r="C22" s="54">
        <v>14</v>
      </c>
      <c r="D22" s="54">
        <v>47</v>
      </c>
      <c r="E22" s="54">
        <v>65</v>
      </c>
      <c r="F22" s="54">
        <v>21</v>
      </c>
      <c r="G22" s="54">
        <v>8</v>
      </c>
      <c r="H22" s="54">
        <v>2</v>
      </c>
      <c r="I22" s="54">
        <v>165</v>
      </c>
      <c r="J22" s="258"/>
    </row>
    <row r="23" spans="1:10" ht="15">
      <c r="A23" s="52" t="s">
        <v>273</v>
      </c>
      <c r="B23" s="53">
        <v>22</v>
      </c>
      <c r="C23" s="54">
        <v>37</v>
      </c>
      <c r="D23" s="54">
        <v>117</v>
      </c>
      <c r="E23" s="54">
        <v>121</v>
      </c>
      <c r="F23" s="54">
        <v>136</v>
      </c>
      <c r="G23" s="54">
        <v>129</v>
      </c>
      <c r="H23" s="54">
        <v>21</v>
      </c>
      <c r="I23" s="54">
        <v>583</v>
      </c>
      <c r="J23" s="258"/>
    </row>
    <row r="24" spans="1:10" ht="15">
      <c r="A24" s="55" t="s">
        <v>147</v>
      </c>
      <c r="B24" s="56">
        <v>410</v>
      </c>
      <c r="C24" s="57">
        <v>1588</v>
      </c>
      <c r="D24" s="57">
        <v>2851</v>
      </c>
      <c r="E24" s="57">
        <v>1861</v>
      </c>
      <c r="F24" s="57">
        <v>597</v>
      </c>
      <c r="G24" s="57">
        <v>116</v>
      </c>
      <c r="H24" s="57">
        <v>4</v>
      </c>
      <c r="I24" s="57">
        <v>7427</v>
      </c>
      <c r="J24" s="258"/>
    </row>
    <row r="25" spans="1:9" ht="15.75" thickBot="1">
      <c r="A25" s="147" t="s">
        <v>13</v>
      </c>
      <c r="B25" s="148">
        <v>11416</v>
      </c>
      <c r="C25" s="149">
        <v>9949</v>
      </c>
      <c r="D25" s="149">
        <v>15606</v>
      </c>
      <c r="E25" s="149">
        <v>15384</v>
      </c>
      <c r="F25" s="149">
        <v>9378</v>
      </c>
      <c r="G25" s="149">
        <v>4532</v>
      </c>
      <c r="H25" s="149">
        <v>436</v>
      </c>
      <c r="I25" s="149">
        <v>66701</v>
      </c>
    </row>
    <row r="26" spans="1:9" ht="15" customHeight="1">
      <c r="A26" s="287" t="s">
        <v>272</v>
      </c>
      <c r="B26" s="287"/>
      <c r="C26" s="287"/>
      <c r="D26" s="287"/>
      <c r="E26" s="287"/>
      <c r="F26" s="287"/>
      <c r="G26" s="287"/>
      <c r="H26" s="287"/>
      <c r="I26" s="287"/>
    </row>
    <row r="27" ht="15">
      <c r="A27" s="89" t="s">
        <v>244</v>
      </c>
    </row>
  </sheetData>
  <mergeCells count="1">
    <mergeCell ref="A26:I26"/>
  </mergeCells>
  <hyperlinks>
    <hyperlink ref="A27" location="Í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5"/>
  <sheetViews>
    <sheetView showGridLines="0" view="pageLayout" workbookViewId="0" topLeftCell="A67">
      <selection activeCell="A50" sqref="A50"/>
    </sheetView>
  </sheetViews>
  <sheetFormatPr defaultColWidth="11.421875" defaultRowHeight="15"/>
  <cols>
    <col min="1" max="1" width="18.00390625" style="0" customWidth="1"/>
    <col min="3" max="3" width="6.7109375" style="0" bestFit="1" customWidth="1"/>
    <col min="5" max="5" width="7.57421875" style="0" bestFit="1" customWidth="1"/>
    <col min="6" max="6" width="9.140625" style="0" customWidth="1"/>
    <col min="7" max="7" width="6.57421875" style="0" bestFit="1" customWidth="1"/>
    <col min="8" max="8" width="8.00390625" style="0" customWidth="1"/>
    <col min="9" max="9" width="6.57421875" style="0" bestFit="1" customWidth="1"/>
  </cols>
  <sheetData>
    <row r="1" s="2" customFormat="1" ht="15">
      <c r="A1" s="2" t="s">
        <v>251</v>
      </c>
    </row>
    <row r="2" spans="1:12" ht="15">
      <c r="A2" s="13">
        <v>2019</v>
      </c>
      <c r="L2" s="259"/>
    </row>
    <row r="3" spans="1:12" ht="39" customHeight="1" thickBot="1">
      <c r="A3" s="150" t="s">
        <v>230</v>
      </c>
      <c r="B3" s="151" t="s">
        <v>91</v>
      </c>
      <c r="C3" s="151" t="s">
        <v>11</v>
      </c>
      <c r="D3" s="151" t="s">
        <v>96</v>
      </c>
      <c r="E3" s="151" t="s">
        <v>11</v>
      </c>
      <c r="F3" s="151" t="s">
        <v>249</v>
      </c>
      <c r="G3" s="151" t="s">
        <v>11</v>
      </c>
      <c r="H3" s="151" t="s">
        <v>98</v>
      </c>
      <c r="I3" s="151" t="s">
        <v>11</v>
      </c>
      <c r="L3" s="259"/>
    </row>
    <row r="4" spans="1:12" ht="15">
      <c r="A4" s="58" t="s">
        <v>204</v>
      </c>
      <c r="B4" s="59">
        <v>454</v>
      </c>
      <c r="C4" s="60">
        <v>0.0068064946552525455</v>
      </c>
      <c r="D4" s="59">
        <v>579</v>
      </c>
      <c r="E4" s="60">
        <v>0.008680529527293444</v>
      </c>
      <c r="F4" s="59">
        <v>466</v>
      </c>
      <c r="G4" s="60">
        <v>0.006986402002968472</v>
      </c>
      <c r="H4" s="59">
        <v>443</v>
      </c>
      <c r="I4" s="60">
        <v>0.006641579586512946</v>
      </c>
      <c r="L4" s="259"/>
    </row>
    <row r="5" spans="1:12" ht="15">
      <c r="A5" s="58" t="s">
        <v>205</v>
      </c>
      <c r="B5" s="59">
        <v>39</v>
      </c>
      <c r="C5" s="60">
        <v>0.0005846988800767604</v>
      </c>
      <c r="D5" s="59">
        <v>63</v>
      </c>
      <c r="E5" s="60">
        <v>0.0009445135755086131</v>
      </c>
      <c r="F5" s="59">
        <v>61</v>
      </c>
      <c r="G5" s="60">
        <v>0.0009145290175559587</v>
      </c>
      <c r="H5" s="59">
        <v>37</v>
      </c>
      <c r="I5" s="60">
        <v>0.0005547143221241061</v>
      </c>
      <c r="L5" s="259"/>
    </row>
    <row r="6" spans="1:12" ht="15">
      <c r="A6" s="58" t="s">
        <v>206</v>
      </c>
      <c r="B6" s="59">
        <v>4</v>
      </c>
      <c r="C6" s="60">
        <v>5.996911590530876E-05</v>
      </c>
      <c r="D6" s="59">
        <v>16</v>
      </c>
      <c r="E6" s="60">
        <v>0.00023987646362123505</v>
      </c>
      <c r="F6" s="59">
        <v>12</v>
      </c>
      <c r="G6" s="60">
        <v>0.00017990734771592627</v>
      </c>
      <c r="H6" s="59">
        <v>4</v>
      </c>
      <c r="I6" s="60">
        <v>5.996911590530876E-05</v>
      </c>
      <c r="L6" s="259"/>
    </row>
    <row r="7" spans="1:12" ht="15">
      <c r="A7" s="58" t="s">
        <v>207</v>
      </c>
      <c r="B7" s="59">
        <v>4</v>
      </c>
      <c r="C7" s="60">
        <v>5.996911590530876E-05</v>
      </c>
      <c r="D7" s="59">
        <v>15</v>
      </c>
      <c r="E7" s="60">
        <v>0.00022488418464490788</v>
      </c>
      <c r="F7" s="59">
        <v>3</v>
      </c>
      <c r="G7" s="60">
        <v>4.497683692898157E-05</v>
      </c>
      <c r="H7" s="59">
        <v>2</v>
      </c>
      <c r="I7" s="60">
        <v>2.998455795265438E-05</v>
      </c>
      <c r="L7" s="259"/>
    </row>
    <row r="8" spans="1:12" ht="15">
      <c r="A8" s="58" t="s">
        <v>208</v>
      </c>
      <c r="B8" s="59">
        <v>2</v>
      </c>
      <c r="C8" s="60">
        <v>2.998455795265438E-05</v>
      </c>
      <c r="D8" s="59">
        <v>7</v>
      </c>
      <c r="E8" s="60">
        <v>0.00010494595283429034</v>
      </c>
      <c r="F8" s="59">
        <v>4</v>
      </c>
      <c r="G8" s="60">
        <v>5.996911590530876E-05</v>
      </c>
      <c r="H8" s="59">
        <v>5</v>
      </c>
      <c r="I8" s="60">
        <v>7.496139488163595E-05</v>
      </c>
      <c r="L8" s="259"/>
    </row>
    <row r="9" spans="1:12" ht="15">
      <c r="A9" s="58" t="s">
        <v>209</v>
      </c>
      <c r="B9" s="59">
        <v>2</v>
      </c>
      <c r="C9" s="60">
        <v>2.998455795265438E-05</v>
      </c>
      <c r="D9" s="59">
        <v>12</v>
      </c>
      <c r="E9" s="60">
        <v>0.00017990734771592627</v>
      </c>
      <c r="F9" s="59">
        <v>2</v>
      </c>
      <c r="G9" s="60">
        <v>2.998455795265438E-05</v>
      </c>
      <c r="H9" s="59">
        <v>1</v>
      </c>
      <c r="I9" s="60">
        <v>1.499227897632719E-05</v>
      </c>
      <c r="L9" s="259"/>
    </row>
    <row r="10" spans="1:12" ht="15">
      <c r="A10" s="58" t="s">
        <v>267</v>
      </c>
      <c r="B10" s="59">
        <v>78</v>
      </c>
      <c r="C10" s="60">
        <v>0.0011693977601535208</v>
      </c>
      <c r="D10" s="59">
        <v>69</v>
      </c>
      <c r="E10" s="60">
        <v>0.0010344672493665763</v>
      </c>
      <c r="F10" s="59">
        <v>72</v>
      </c>
      <c r="G10" s="60">
        <v>0.0010794440862955579</v>
      </c>
      <c r="H10" s="59">
        <v>54</v>
      </c>
      <c r="I10" s="60">
        <v>0.0008095830647216685</v>
      </c>
      <c r="L10" s="259"/>
    </row>
    <row r="11" spans="1:12" ht="15">
      <c r="A11" s="58" t="s">
        <v>210</v>
      </c>
      <c r="B11" s="59">
        <v>67</v>
      </c>
      <c r="C11" s="60">
        <v>0.001004482691413922</v>
      </c>
      <c r="D11" s="59">
        <v>79</v>
      </c>
      <c r="E11" s="60">
        <v>0.001184390039129848</v>
      </c>
      <c r="F11" s="59">
        <v>76</v>
      </c>
      <c r="G11" s="60">
        <v>0.0011394132022008667</v>
      </c>
      <c r="H11" s="59">
        <v>53</v>
      </c>
      <c r="I11" s="60">
        <v>0.0007945907857453412</v>
      </c>
      <c r="L11" s="259"/>
    </row>
    <row r="12" spans="1:12" ht="15">
      <c r="A12" s="58" t="s">
        <v>211</v>
      </c>
      <c r="B12" s="59">
        <v>2401</v>
      </c>
      <c r="C12" s="60">
        <v>0.03599646182216159</v>
      </c>
      <c r="D12" s="59">
        <v>4455</v>
      </c>
      <c r="E12" s="60">
        <v>0.06679060283953764</v>
      </c>
      <c r="F12" s="59">
        <v>2499</v>
      </c>
      <c r="G12" s="60">
        <v>0.03746570516184165</v>
      </c>
      <c r="H12" s="59">
        <v>1846</v>
      </c>
      <c r="I12" s="60">
        <v>0.027675746990299996</v>
      </c>
      <c r="L12" s="259"/>
    </row>
    <row r="13" spans="1:12" ht="15">
      <c r="A13" s="58" t="s">
        <v>212</v>
      </c>
      <c r="B13" s="59">
        <v>5</v>
      </c>
      <c r="C13" s="60">
        <v>7.496139488163595E-05</v>
      </c>
      <c r="D13" s="59">
        <v>5</v>
      </c>
      <c r="E13" s="60">
        <v>7.496139488163595E-05</v>
      </c>
      <c r="F13" s="59">
        <v>4</v>
      </c>
      <c r="G13" s="60">
        <v>5.996911590530876E-05</v>
      </c>
      <c r="H13" s="59">
        <v>2</v>
      </c>
      <c r="I13" s="60">
        <v>2.998455795265438E-05</v>
      </c>
      <c r="L13" s="259"/>
    </row>
    <row r="14" spans="1:12" ht="15">
      <c r="A14" s="58" t="s">
        <v>213</v>
      </c>
      <c r="B14" s="59">
        <v>60</v>
      </c>
      <c r="C14" s="60">
        <v>0.0008995367385796315</v>
      </c>
      <c r="D14" s="59">
        <v>119</v>
      </c>
      <c r="E14" s="60">
        <v>0.0017840811981829359</v>
      </c>
      <c r="F14" s="59">
        <v>84</v>
      </c>
      <c r="G14" s="60">
        <v>0.001259351434011484</v>
      </c>
      <c r="H14" s="59">
        <v>112</v>
      </c>
      <c r="I14" s="60">
        <v>0.0016791352453486455</v>
      </c>
      <c r="L14" s="259"/>
    </row>
    <row r="15" spans="1:12" ht="15">
      <c r="A15" s="58" t="s">
        <v>214</v>
      </c>
      <c r="B15" s="59">
        <v>37</v>
      </c>
      <c r="C15" s="60">
        <v>0.0005547143221241061</v>
      </c>
      <c r="D15" s="59">
        <v>44</v>
      </c>
      <c r="E15" s="60">
        <v>0.0006596602749583964</v>
      </c>
      <c r="F15" s="59">
        <v>30</v>
      </c>
      <c r="G15" s="60">
        <v>0.00044976836928981576</v>
      </c>
      <c r="H15" s="59">
        <v>33</v>
      </c>
      <c r="I15" s="60">
        <v>0.0004947452062187973</v>
      </c>
      <c r="L15" s="259"/>
    </row>
    <row r="16" spans="1:12" ht="15">
      <c r="A16" s="58" t="s">
        <v>215</v>
      </c>
      <c r="B16" s="59">
        <v>3</v>
      </c>
      <c r="C16" s="60">
        <v>4.497683692898157E-05</v>
      </c>
      <c r="D16" s="59">
        <v>3</v>
      </c>
      <c r="E16" s="60">
        <v>4.497683692898157E-05</v>
      </c>
      <c r="F16" s="59">
        <v>5</v>
      </c>
      <c r="G16" s="60">
        <v>7.496139488163595E-05</v>
      </c>
      <c r="H16" s="59">
        <v>0</v>
      </c>
      <c r="I16" s="60">
        <v>0</v>
      </c>
      <c r="L16" s="259"/>
    </row>
    <row r="17" spans="1:12" ht="15">
      <c r="A17" s="58" t="s">
        <v>216</v>
      </c>
      <c r="B17" s="59">
        <v>24</v>
      </c>
      <c r="C17" s="60">
        <v>0.00035981469543185253</v>
      </c>
      <c r="D17" s="59">
        <v>34</v>
      </c>
      <c r="E17" s="60">
        <v>0.0005097374851951245</v>
      </c>
      <c r="F17" s="59">
        <v>18</v>
      </c>
      <c r="G17" s="60">
        <v>0.00026986102157388947</v>
      </c>
      <c r="H17" s="59">
        <v>13</v>
      </c>
      <c r="I17" s="60">
        <v>0.0001948996266922535</v>
      </c>
      <c r="L17" s="259"/>
    </row>
    <row r="18" spans="1:12" ht="15">
      <c r="A18" s="58" t="s">
        <v>221</v>
      </c>
      <c r="B18" s="59">
        <v>5</v>
      </c>
      <c r="C18" s="60">
        <v>7.496139488163595E-05</v>
      </c>
      <c r="D18" s="59">
        <v>10</v>
      </c>
      <c r="E18" s="60">
        <v>0.0001499227897632719</v>
      </c>
      <c r="F18" s="59">
        <v>5</v>
      </c>
      <c r="G18" s="60">
        <v>7.496139488163595E-05</v>
      </c>
      <c r="H18" s="59">
        <v>6</v>
      </c>
      <c r="I18" s="60">
        <v>8.995367385796313E-05</v>
      </c>
      <c r="L18" s="259"/>
    </row>
    <row r="19" spans="1:12" ht="15" customHeight="1">
      <c r="A19" s="58" t="s">
        <v>217</v>
      </c>
      <c r="B19" s="59">
        <v>26</v>
      </c>
      <c r="C19" s="60">
        <v>0.000389799253384507</v>
      </c>
      <c r="D19" s="59">
        <v>35</v>
      </c>
      <c r="E19" s="60">
        <v>0.0005247297641714517</v>
      </c>
      <c r="F19" s="59">
        <v>33</v>
      </c>
      <c r="G19" s="60">
        <v>0.0004947452062187973</v>
      </c>
      <c r="H19" s="59">
        <v>32</v>
      </c>
      <c r="I19" s="60">
        <v>0.0004797529272424701</v>
      </c>
      <c r="L19" s="259"/>
    </row>
    <row r="20" spans="1:12" ht="15">
      <c r="A20" s="58" t="s">
        <v>218</v>
      </c>
      <c r="B20" s="59">
        <v>2</v>
      </c>
      <c r="C20" s="60">
        <v>2.998455795265438E-05</v>
      </c>
      <c r="D20" s="59">
        <v>4</v>
      </c>
      <c r="E20" s="60">
        <v>5.996911590530876E-05</v>
      </c>
      <c r="F20" s="59">
        <v>7</v>
      </c>
      <c r="G20" s="60">
        <v>0.00010494595283429034</v>
      </c>
      <c r="H20" s="59">
        <v>1</v>
      </c>
      <c r="I20" s="60">
        <v>1.499227897632719E-05</v>
      </c>
      <c r="L20" s="259"/>
    </row>
    <row r="21" spans="1:12" ht="15">
      <c r="A21" s="58" t="s">
        <v>219</v>
      </c>
      <c r="B21" s="59">
        <v>12</v>
      </c>
      <c r="C21" s="60">
        <v>0.00017990734771592627</v>
      </c>
      <c r="D21" s="59">
        <v>15</v>
      </c>
      <c r="E21" s="60">
        <v>0.00022488418464490788</v>
      </c>
      <c r="F21" s="59">
        <v>11</v>
      </c>
      <c r="G21" s="60">
        <v>0.0001649150687395991</v>
      </c>
      <c r="H21" s="59">
        <v>7</v>
      </c>
      <c r="I21" s="60">
        <v>0.00010494595283429034</v>
      </c>
      <c r="L21" s="259"/>
    </row>
    <row r="22" spans="1:12" ht="15">
      <c r="A22" s="58" t="s">
        <v>220</v>
      </c>
      <c r="B22" s="62">
        <v>52</v>
      </c>
      <c r="C22" s="63">
        <v>0.000779598506769014</v>
      </c>
      <c r="D22" s="62">
        <v>66</v>
      </c>
      <c r="E22" s="63">
        <v>0.0009894904124375947</v>
      </c>
      <c r="F22" s="62">
        <v>48</v>
      </c>
      <c r="G22" s="63">
        <v>0.0007196293908637051</v>
      </c>
      <c r="H22" s="62">
        <v>17</v>
      </c>
      <c r="I22" s="63">
        <v>0.00025486874259756227</v>
      </c>
      <c r="L22" s="259"/>
    </row>
    <row r="23" spans="1:12" ht="15">
      <c r="A23" s="61" t="s">
        <v>147</v>
      </c>
      <c r="B23" s="59">
        <v>517</v>
      </c>
      <c r="C23" s="60">
        <v>0.007751008230761159</v>
      </c>
      <c r="D23" s="59">
        <v>1102</v>
      </c>
      <c r="E23" s="60">
        <v>0.016521491431912564</v>
      </c>
      <c r="F23" s="59">
        <v>264</v>
      </c>
      <c r="G23" s="60">
        <v>0.003957961649750379</v>
      </c>
      <c r="H23" s="59">
        <v>516</v>
      </c>
      <c r="I23" s="60">
        <v>0.007736015951784831</v>
      </c>
      <c r="L23" s="259"/>
    </row>
    <row r="24" spans="1:12" ht="15.75" thickBot="1">
      <c r="A24" s="152" t="s">
        <v>13</v>
      </c>
      <c r="B24" s="153">
        <v>3794</v>
      </c>
      <c r="C24" s="154">
        <v>0.05688070643618536</v>
      </c>
      <c r="D24" s="153">
        <v>6732</v>
      </c>
      <c r="E24" s="154">
        <v>0.10092802206863466</v>
      </c>
      <c r="F24" s="153">
        <v>3704</v>
      </c>
      <c r="G24" s="154">
        <v>0.05553140132831592</v>
      </c>
      <c r="H24" s="153">
        <v>3184</v>
      </c>
      <c r="I24" s="154">
        <v>0.04773541626062579</v>
      </c>
      <c r="L24" s="259"/>
    </row>
    <row r="25" spans="1:12" ht="7.5" customHeight="1">
      <c r="A25" s="64"/>
      <c r="B25" s="64"/>
      <c r="C25" s="64"/>
      <c r="D25" s="64"/>
      <c r="E25" s="64"/>
      <c r="F25" s="64"/>
      <c r="G25" s="64"/>
      <c r="H25" s="64"/>
      <c r="I25" s="64"/>
      <c r="L25" s="259"/>
    </row>
    <row r="26" spans="1:9" ht="37.5" thickBot="1">
      <c r="A26" s="150" t="s">
        <v>230</v>
      </c>
      <c r="B26" s="155" t="s">
        <v>94</v>
      </c>
      <c r="C26" s="156" t="s">
        <v>11</v>
      </c>
      <c r="D26" s="155" t="s">
        <v>99</v>
      </c>
      <c r="E26" s="156" t="s">
        <v>11</v>
      </c>
      <c r="F26" s="155" t="s">
        <v>101</v>
      </c>
      <c r="G26" s="156" t="s">
        <v>11</v>
      </c>
      <c r="H26" s="157" t="s">
        <v>97</v>
      </c>
      <c r="I26" s="156" t="s">
        <v>11</v>
      </c>
    </row>
    <row r="27" spans="1:9" ht="15">
      <c r="A27" s="58" t="s">
        <v>204</v>
      </c>
      <c r="B27" s="65">
        <v>831</v>
      </c>
      <c r="C27" s="66">
        <v>0.012458583829327897</v>
      </c>
      <c r="D27" s="65">
        <v>369</v>
      </c>
      <c r="E27" s="66">
        <v>0.0055321509422647346</v>
      </c>
      <c r="F27" s="65">
        <v>687</v>
      </c>
      <c r="G27" s="66">
        <v>0.01029969565673678</v>
      </c>
      <c r="H27" s="65">
        <v>318</v>
      </c>
      <c r="I27" s="66">
        <v>0.004767544714472047</v>
      </c>
    </row>
    <row r="28" spans="1:9" ht="15">
      <c r="A28" s="58" t="s">
        <v>205</v>
      </c>
      <c r="B28" s="65">
        <v>51</v>
      </c>
      <c r="C28" s="66">
        <v>0.0007646062277926869</v>
      </c>
      <c r="D28" s="65">
        <v>26</v>
      </c>
      <c r="E28" s="66">
        <v>0.000389799253384507</v>
      </c>
      <c r="F28" s="65">
        <v>45</v>
      </c>
      <c r="G28" s="66">
        <v>0.0006746525539347236</v>
      </c>
      <c r="H28" s="65">
        <v>34</v>
      </c>
      <c r="I28" s="66">
        <v>0.0005097374851951245</v>
      </c>
    </row>
    <row r="29" spans="1:9" ht="15">
      <c r="A29" s="58" t="s">
        <v>206</v>
      </c>
      <c r="B29" s="65">
        <v>10</v>
      </c>
      <c r="C29" s="66">
        <v>0.0001499227897632719</v>
      </c>
      <c r="D29" s="65">
        <v>5</v>
      </c>
      <c r="E29" s="66">
        <v>7.496139488163595E-05</v>
      </c>
      <c r="F29" s="65">
        <v>10</v>
      </c>
      <c r="G29" s="66">
        <v>0.0001499227897632719</v>
      </c>
      <c r="H29" s="65">
        <v>15</v>
      </c>
      <c r="I29" s="66">
        <v>0.00022488418464490788</v>
      </c>
    </row>
    <row r="30" spans="1:9" ht="15">
      <c r="A30" s="58" t="s">
        <v>207</v>
      </c>
      <c r="B30" s="65">
        <v>5</v>
      </c>
      <c r="C30" s="66">
        <v>7.496139488163595E-05</v>
      </c>
      <c r="D30" s="65">
        <v>4</v>
      </c>
      <c r="E30" s="66">
        <v>5.996911590530876E-05</v>
      </c>
      <c r="F30" s="65">
        <v>5</v>
      </c>
      <c r="G30" s="66">
        <v>7.496139488163595E-05</v>
      </c>
      <c r="H30" s="65">
        <v>6</v>
      </c>
      <c r="I30" s="66">
        <v>8.995367385796313E-05</v>
      </c>
    </row>
    <row r="31" spans="1:9" ht="15">
      <c r="A31" s="58" t="s">
        <v>208</v>
      </c>
      <c r="B31" s="65">
        <v>5</v>
      </c>
      <c r="C31" s="66">
        <v>7.496139488163595E-05</v>
      </c>
      <c r="D31" s="65">
        <v>2</v>
      </c>
      <c r="E31" s="66">
        <v>2.998455795265438E-05</v>
      </c>
      <c r="F31" s="65">
        <v>3</v>
      </c>
      <c r="G31" s="66">
        <v>4.497683692898157E-05</v>
      </c>
      <c r="H31" s="65">
        <v>5</v>
      </c>
      <c r="I31" s="66">
        <v>7.496139488163595E-05</v>
      </c>
    </row>
    <row r="32" spans="1:9" ht="15">
      <c r="A32" s="58" t="s">
        <v>209</v>
      </c>
      <c r="B32" s="65">
        <v>8</v>
      </c>
      <c r="C32" s="66">
        <v>0.00011993823181061752</v>
      </c>
      <c r="D32" s="65">
        <v>2</v>
      </c>
      <c r="E32" s="66">
        <v>2.998455795265438E-05</v>
      </c>
      <c r="F32" s="65">
        <v>3</v>
      </c>
      <c r="G32" s="66">
        <v>4.497683692898157E-05</v>
      </c>
      <c r="H32" s="65">
        <v>3</v>
      </c>
      <c r="I32" s="66">
        <v>4.497683692898157E-05</v>
      </c>
    </row>
    <row r="33" spans="1:9" ht="15">
      <c r="A33" s="58" t="s">
        <v>267</v>
      </c>
      <c r="B33" s="65">
        <v>131</v>
      </c>
      <c r="C33" s="66">
        <v>0.001963988545898862</v>
      </c>
      <c r="D33" s="65">
        <v>49</v>
      </c>
      <c r="E33" s="66">
        <v>0.0007346216698400324</v>
      </c>
      <c r="F33" s="65">
        <v>92</v>
      </c>
      <c r="G33" s="66">
        <v>0.0013792896658221016</v>
      </c>
      <c r="H33" s="65">
        <v>62</v>
      </c>
      <c r="I33" s="66">
        <v>0.0009295212965322859</v>
      </c>
    </row>
    <row r="34" spans="1:9" ht="15">
      <c r="A34" s="58" t="s">
        <v>210</v>
      </c>
      <c r="B34" s="65">
        <v>109</v>
      </c>
      <c r="C34" s="66">
        <v>0.001634158408419664</v>
      </c>
      <c r="D34" s="65">
        <v>36</v>
      </c>
      <c r="E34" s="66">
        <v>0.0005397220431477789</v>
      </c>
      <c r="F34" s="65">
        <v>82</v>
      </c>
      <c r="G34" s="66">
        <v>0.0012293668760588296</v>
      </c>
      <c r="H34" s="65">
        <v>69</v>
      </c>
      <c r="I34" s="66">
        <v>0.0010344672493665763</v>
      </c>
    </row>
    <row r="35" spans="1:9" ht="15">
      <c r="A35" s="58" t="s">
        <v>211</v>
      </c>
      <c r="B35" s="65">
        <v>4971</v>
      </c>
      <c r="C35" s="66">
        <v>0.07452661879132247</v>
      </c>
      <c r="D35" s="65">
        <v>1447</v>
      </c>
      <c r="E35" s="66">
        <v>0.02169382767874545</v>
      </c>
      <c r="F35" s="65">
        <v>3681</v>
      </c>
      <c r="G35" s="66">
        <v>0.055186578911860386</v>
      </c>
      <c r="H35" s="65">
        <v>2505</v>
      </c>
      <c r="I35" s="66">
        <v>0.03755565883569961</v>
      </c>
    </row>
    <row r="36" spans="1:9" ht="15">
      <c r="A36" s="58" t="s">
        <v>212</v>
      </c>
      <c r="B36" s="65">
        <v>6</v>
      </c>
      <c r="C36" s="66">
        <v>8.995367385796313E-05</v>
      </c>
      <c r="D36" s="65">
        <v>2</v>
      </c>
      <c r="E36" s="66">
        <v>2.998455795265438E-05</v>
      </c>
      <c r="F36" s="65">
        <v>2</v>
      </c>
      <c r="G36" s="66">
        <v>2.998455795265438E-05</v>
      </c>
      <c r="H36" s="65">
        <v>2</v>
      </c>
      <c r="I36" s="66">
        <v>2.998455795265438E-05</v>
      </c>
    </row>
    <row r="37" spans="1:9" ht="15">
      <c r="A37" s="58" t="s">
        <v>213</v>
      </c>
      <c r="B37" s="65">
        <v>142</v>
      </c>
      <c r="C37" s="66">
        <v>0.0021289036146384614</v>
      </c>
      <c r="D37" s="65">
        <v>67</v>
      </c>
      <c r="E37" s="66">
        <v>0.001004482691413922</v>
      </c>
      <c r="F37" s="65">
        <v>98</v>
      </c>
      <c r="G37" s="66">
        <v>0.0014692433396800647</v>
      </c>
      <c r="H37" s="65">
        <v>46</v>
      </c>
      <c r="I37" s="66">
        <v>0.0006896448329110508</v>
      </c>
    </row>
    <row r="38" spans="1:9" ht="15">
      <c r="A38" s="58" t="s">
        <v>214</v>
      </c>
      <c r="B38" s="65">
        <v>85</v>
      </c>
      <c r="C38" s="66">
        <v>0.0012743437129878112</v>
      </c>
      <c r="D38" s="65">
        <v>9</v>
      </c>
      <c r="E38" s="66">
        <v>0.00013493051078694473</v>
      </c>
      <c r="F38" s="65">
        <v>36</v>
      </c>
      <c r="G38" s="66">
        <v>0.0005397220431477789</v>
      </c>
      <c r="H38" s="65">
        <v>34</v>
      </c>
      <c r="I38" s="66">
        <v>0.0005097374851951245</v>
      </c>
    </row>
    <row r="39" spans="1:9" ht="15">
      <c r="A39" s="58" t="s">
        <v>215</v>
      </c>
      <c r="B39" s="65">
        <v>4</v>
      </c>
      <c r="C39" s="66">
        <v>5.996911590530876E-05</v>
      </c>
      <c r="D39" s="65">
        <v>4</v>
      </c>
      <c r="E39" s="66">
        <v>5.996911590530876E-05</v>
      </c>
      <c r="F39" s="65">
        <v>3</v>
      </c>
      <c r="G39" s="66">
        <v>4.497683692898157E-05</v>
      </c>
      <c r="H39" s="65">
        <v>2</v>
      </c>
      <c r="I39" s="66">
        <v>2.998455795265438E-05</v>
      </c>
    </row>
    <row r="40" spans="1:9" ht="15">
      <c r="A40" s="58" t="s">
        <v>216</v>
      </c>
      <c r="B40" s="65">
        <v>42</v>
      </c>
      <c r="C40" s="66">
        <v>0.000629675717005742</v>
      </c>
      <c r="D40" s="65">
        <v>11</v>
      </c>
      <c r="E40" s="66">
        <v>0.0001649150687395991</v>
      </c>
      <c r="F40" s="65">
        <v>24</v>
      </c>
      <c r="G40" s="66">
        <v>0.00035981469543185253</v>
      </c>
      <c r="H40" s="65">
        <v>26</v>
      </c>
      <c r="I40" s="66">
        <v>0.000389799253384507</v>
      </c>
    </row>
    <row r="41" spans="1:9" ht="15">
      <c r="A41" s="58" t="s">
        <v>221</v>
      </c>
      <c r="B41" s="65">
        <v>8</v>
      </c>
      <c r="C41" s="66">
        <v>0.00011993823181061752</v>
      </c>
      <c r="D41" s="65">
        <v>5</v>
      </c>
      <c r="E41" s="66">
        <v>7.496139488163595E-05</v>
      </c>
      <c r="F41" s="65">
        <v>2</v>
      </c>
      <c r="G41" s="66">
        <v>2.998455795265438E-05</v>
      </c>
      <c r="H41" s="65">
        <v>0</v>
      </c>
      <c r="I41" s="66">
        <v>0</v>
      </c>
    </row>
    <row r="42" spans="1:9" ht="15">
      <c r="A42" s="58" t="s">
        <v>217</v>
      </c>
      <c r="B42" s="65">
        <v>31</v>
      </c>
      <c r="C42" s="66">
        <v>0.00046476064826614296</v>
      </c>
      <c r="D42" s="65">
        <v>20</v>
      </c>
      <c r="E42" s="66">
        <v>0.0002998455795265438</v>
      </c>
      <c r="F42" s="65">
        <v>44</v>
      </c>
      <c r="G42" s="66">
        <v>0.0006596602749583964</v>
      </c>
      <c r="H42" s="65">
        <v>18</v>
      </c>
      <c r="I42" s="66">
        <v>0.00026986102157388947</v>
      </c>
    </row>
    <row r="43" spans="1:9" ht="15">
      <c r="A43" s="58" t="s">
        <v>218</v>
      </c>
      <c r="B43" s="65">
        <v>6</v>
      </c>
      <c r="C43" s="66">
        <v>8.995367385796313E-05</v>
      </c>
      <c r="D43" s="65">
        <v>3</v>
      </c>
      <c r="E43" s="66">
        <v>4.497683692898157E-05</v>
      </c>
      <c r="F43" s="65">
        <v>2</v>
      </c>
      <c r="G43" s="66">
        <v>2.998455795265438E-05</v>
      </c>
      <c r="H43" s="65">
        <v>3</v>
      </c>
      <c r="I43" s="66">
        <v>4.497683692898157E-05</v>
      </c>
    </row>
    <row r="44" spans="1:9" ht="15">
      <c r="A44" s="58" t="s">
        <v>219</v>
      </c>
      <c r="B44" s="65">
        <v>17</v>
      </c>
      <c r="C44" s="66">
        <v>0.00025486874259756227</v>
      </c>
      <c r="D44" s="65">
        <v>3</v>
      </c>
      <c r="E44" s="66">
        <v>4.497683692898157E-05</v>
      </c>
      <c r="F44" s="65">
        <v>11</v>
      </c>
      <c r="G44" s="66">
        <v>0.0001649150687395991</v>
      </c>
      <c r="H44" s="65">
        <v>22</v>
      </c>
      <c r="I44" s="66">
        <v>0.0003298301374791982</v>
      </c>
    </row>
    <row r="45" spans="1:9" ht="15">
      <c r="A45" s="58" t="s">
        <v>220</v>
      </c>
      <c r="B45" s="65">
        <v>58</v>
      </c>
      <c r="C45" s="66">
        <v>0.0008695521806269771</v>
      </c>
      <c r="D45" s="65">
        <v>23</v>
      </c>
      <c r="E45" s="66">
        <v>0.0003448224164555254</v>
      </c>
      <c r="F45" s="65">
        <v>37</v>
      </c>
      <c r="G45" s="66">
        <v>0.0005547143221241061</v>
      </c>
      <c r="H45" s="65">
        <v>17</v>
      </c>
      <c r="I45" s="66">
        <v>0.00025486874259756227</v>
      </c>
    </row>
    <row r="46" spans="1:9" ht="15">
      <c r="A46" s="61" t="s">
        <v>147</v>
      </c>
      <c r="B46" s="67">
        <v>597</v>
      </c>
      <c r="C46" s="68">
        <v>0.008950390548867333</v>
      </c>
      <c r="D46" s="67">
        <v>315</v>
      </c>
      <c r="E46" s="68">
        <v>0.0047225678775430656</v>
      </c>
      <c r="F46" s="67">
        <v>326</v>
      </c>
      <c r="G46" s="68">
        <v>0.0048874829462826645</v>
      </c>
      <c r="H46" s="67">
        <v>327</v>
      </c>
      <c r="I46" s="68">
        <v>0.004902475225258992</v>
      </c>
    </row>
    <row r="47" spans="1:9" ht="15.75" thickBot="1">
      <c r="A47" s="152" t="s">
        <v>13</v>
      </c>
      <c r="B47" s="158">
        <v>7117</v>
      </c>
      <c r="C47" s="159">
        <v>0.10670004947452062</v>
      </c>
      <c r="D47" s="158">
        <v>2402</v>
      </c>
      <c r="E47" s="159">
        <v>0.036011454101137916</v>
      </c>
      <c r="F47" s="158">
        <v>5193</v>
      </c>
      <c r="G47" s="159">
        <v>0.0778549047240671</v>
      </c>
      <c r="H47" s="158">
        <v>3514</v>
      </c>
      <c r="I47" s="159">
        <v>0.05268286832281375</v>
      </c>
    </row>
    <row r="48" spans="1:9" ht="15">
      <c r="A48" s="69"/>
      <c r="B48" s="69"/>
      <c r="C48" s="69"/>
      <c r="D48" s="69"/>
      <c r="E48" s="69"/>
      <c r="F48" s="69"/>
      <c r="G48" s="69"/>
      <c r="H48" s="69"/>
      <c r="I48" s="70"/>
    </row>
    <row r="49" spans="1:9" ht="49.5" thickBot="1">
      <c r="A49" s="150" t="s">
        <v>230</v>
      </c>
      <c r="B49" s="151" t="s">
        <v>250</v>
      </c>
      <c r="C49" s="151" t="s">
        <v>11</v>
      </c>
      <c r="D49" s="151" t="s">
        <v>92</v>
      </c>
      <c r="E49" s="151" t="s">
        <v>11</v>
      </c>
      <c r="F49" s="151" t="s">
        <v>252</v>
      </c>
      <c r="G49" s="151" t="s">
        <v>11</v>
      </c>
      <c r="H49" s="151" t="s">
        <v>95</v>
      </c>
      <c r="I49" s="151" t="s">
        <v>11</v>
      </c>
    </row>
    <row r="50" spans="1:9" ht="15" customHeight="1">
      <c r="A50" s="58" t="s">
        <v>204</v>
      </c>
      <c r="B50" s="59">
        <v>534</v>
      </c>
      <c r="C50" s="60">
        <v>0.00800587697335872</v>
      </c>
      <c r="D50" s="59">
        <v>1754</v>
      </c>
      <c r="E50" s="60">
        <v>0.026296457324477895</v>
      </c>
      <c r="F50" s="59">
        <v>887</v>
      </c>
      <c r="G50" s="60">
        <v>0.013298151452002218</v>
      </c>
      <c r="H50" s="59">
        <v>747</v>
      </c>
      <c r="I50" s="60">
        <v>0.011199232395316411</v>
      </c>
    </row>
    <row r="51" spans="1:9" ht="15">
      <c r="A51" s="58" t="s">
        <v>205</v>
      </c>
      <c r="B51" s="59">
        <v>56</v>
      </c>
      <c r="C51" s="60">
        <v>0.0008395676226743227</v>
      </c>
      <c r="D51" s="59">
        <v>116</v>
      </c>
      <c r="E51" s="60">
        <v>0.0017391043612539543</v>
      </c>
      <c r="F51" s="59">
        <v>53</v>
      </c>
      <c r="G51" s="60">
        <v>0.0007945907857453412</v>
      </c>
      <c r="H51" s="59">
        <v>87</v>
      </c>
      <c r="I51" s="60">
        <v>0.0013043282709404656</v>
      </c>
    </row>
    <row r="52" spans="1:9" ht="15">
      <c r="A52" s="58" t="s">
        <v>206</v>
      </c>
      <c r="B52" s="59">
        <v>10</v>
      </c>
      <c r="C52" s="60">
        <v>0.0001499227897632719</v>
      </c>
      <c r="D52" s="59">
        <v>17</v>
      </c>
      <c r="E52" s="60">
        <v>0.00025486874259756227</v>
      </c>
      <c r="F52" s="59">
        <v>9</v>
      </c>
      <c r="G52" s="60">
        <v>0.00013493051078694473</v>
      </c>
      <c r="H52" s="59">
        <v>11</v>
      </c>
      <c r="I52" s="60">
        <v>0.0001649150687395991</v>
      </c>
    </row>
    <row r="53" spans="1:9" ht="15">
      <c r="A53" s="58" t="s">
        <v>207</v>
      </c>
      <c r="B53" s="59">
        <v>11</v>
      </c>
      <c r="C53" s="60">
        <v>0.0001649150687395991</v>
      </c>
      <c r="D53" s="59">
        <v>11</v>
      </c>
      <c r="E53" s="60">
        <v>0.0001649150687395991</v>
      </c>
      <c r="F53" s="59">
        <v>4</v>
      </c>
      <c r="G53" s="60">
        <v>5.996911590530876E-05</v>
      </c>
      <c r="H53" s="59">
        <v>10</v>
      </c>
      <c r="I53" s="60">
        <v>0.0001499227897632719</v>
      </c>
    </row>
    <row r="54" spans="1:9" ht="15">
      <c r="A54" s="58" t="s">
        <v>208</v>
      </c>
      <c r="B54" s="59">
        <v>5</v>
      </c>
      <c r="C54" s="60">
        <v>7.496139488163595E-05</v>
      </c>
      <c r="D54" s="59">
        <v>14</v>
      </c>
      <c r="E54" s="60">
        <v>0.00020989190566858069</v>
      </c>
      <c r="F54" s="59">
        <v>2</v>
      </c>
      <c r="G54" s="60">
        <v>2.998455795265438E-05</v>
      </c>
      <c r="H54" s="59">
        <v>1</v>
      </c>
      <c r="I54" s="60">
        <v>1.499227897632719E-05</v>
      </c>
    </row>
    <row r="55" spans="1:9" ht="15">
      <c r="A55" s="58" t="s">
        <v>209</v>
      </c>
      <c r="B55" s="59">
        <v>7</v>
      </c>
      <c r="C55" s="60">
        <v>0.00010494595283429034</v>
      </c>
      <c r="D55" s="59">
        <v>6</v>
      </c>
      <c r="E55" s="60">
        <v>8.995367385796313E-05</v>
      </c>
      <c r="F55" s="59">
        <v>1</v>
      </c>
      <c r="G55" s="60">
        <v>1.499227897632719E-05</v>
      </c>
      <c r="H55" s="59">
        <v>8</v>
      </c>
      <c r="I55" s="60">
        <v>0.00011993823181061752</v>
      </c>
    </row>
    <row r="56" spans="1:9" ht="15">
      <c r="A56" s="58" t="s">
        <v>267</v>
      </c>
      <c r="B56" s="59">
        <v>88</v>
      </c>
      <c r="C56" s="60">
        <v>0.0013193205499167928</v>
      </c>
      <c r="D56" s="59">
        <v>301</v>
      </c>
      <c r="E56" s="60">
        <v>0.004512675971874484</v>
      </c>
      <c r="F56" s="59">
        <v>117</v>
      </c>
      <c r="G56" s="60">
        <v>0.0017540966402302815</v>
      </c>
      <c r="H56" s="59">
        <v>120</v>
      </c>
      <c r="I56" s="60">
        <v>0.001799073477159263</v>
      </c>
    </row>
    <row r="57" spans="1:9" ht="15">
      <c r="A57" s="58" t="s">
        <v>210</v>
      </c>
      <c r="B57" s="59">
        <v>61</v>
      </c>
      <c r="C57" s="60">
        <v>0.0009145290175559587</v>
      </c>
      <c r="D57" s="59">
        <v>196</v>
      </c>
      <c r="E57" s="60">
        <v>0.0029384866793601295</v>
      </c>
      <c r="F57" s="59">
        <v>93</v>
      </c>
      <c r="G57" s="60">
        <v>0.0013942819447984285</v>
      </c>
      <c r="H57" s="59">
        <v>135</v>
      </c>
      <c r="I57" s="60">
        <v>0.0020239576618041708</v>
      </c>
    </row>
    <row r="58" spans="1:9" ht="15">
      <c r="A58" s="58" t="s">
        <v>211</v>
      </c>
      <c r="B58" s="59">
        <v>3332</v>
      </c>
      <c r="C58" s="60">
        <v>0.0499542735491222</v>
      </c>
      <c r="D58" s="59">
        <v>7300</v>
      </c>
      <c r="E58" s="60">
        <v>0.10944363652718851</v>
      </c>
      <c r="F58" s="59">
        <v>3311</v>
      </c>
      <c r="G58" s="60">
        <v>0.04963943569061933</v>
      </c>
      <c r="H58" s="59">
        <v>4345</v>
      </c>
      <c r="I58" s="60">
        <v>0.06514145215214165</v>
      </c>
    </row>
    <row r="59" spans="1:9" ht="15">
      <c r="A59" s="58" t="s">
        <v>212</v>
      </c>
      <c r="B59" s="59">
        <v>1</v>
      </c>
      <c r="C59" s="60">
        <v>1.499227897632719E-05</v>
      </c>
      <c r="D59" s="59">
        <v>10</v>
      </c>
      <c r="E59" s="60">
        <v>0.0001499227897632719</v>
      </c>
      <c r="F59" s="59">
        <v>0</v>
      </c>
      <c r="G59" s="60">
        <v>0</v>
      </c>
      <c r="H59" s="59">
        <v>7</v>
      </c>
      <c r="I59" s="60">
        <v>0.00010494595283429034</v>
      </c>
    </row>
    <row r="60" spans="1:9" ht="15">
      <c r="A60" s="58" t="s">
        <v>213</v>
      </c>
      <c r="B60" s="59">
        <v>57</v>
      </c>
      <c r="C60" s="60">
        <v>0.0008545599016506499</v>
      </c>
      <c r="D60" s="59">
        <v>307</v>
      </c>
      <c r="E60" s="60">
        <v>0.004602629645732448</v>
      </c>
      <c r="F60" s="59">
        <v>174</v>
      </c>
      <c r="G60" s="60">
        <v>0.002608656541880931</v>
      </c>
      <c r="H60" s="59">
        <v>139</v>
      </c>
      <c r="I60" s="60">
        <v>0.0020839267777094795</v>
      </c>
    </row>
    <row r="61" spans="1:9" ht="15">
      <c r="A61" s="58" t="s">
        <v>214</v>
      </c>
      <c r="B61" s="59">
        <v>46</v>
      </c>
      <c r="C61" s="60">
        <v>0.0006896448329110508</v>
      </c>
      <c r="D61" s="59">
        <v>129</v>
      </c>
      <c r="E61" s="60">
        <v>0.0019340039879462078</v>
      </c>
      <c r="F61" s="59">
        <v>52</v>
      </c>
      <c r="G61" s="60">
        <v>0.000779598506769014</v>
      </c>
      <c r="H61" s="59">
        <v>67</v>
      </c>
      <c r="I61" s="60">
        <v>0.001004482691413922</v>
      </c>
    </row>
    <row r="62" spans="1:9" ht="15">
      <c r="A62" s="58" t="s">
        <v>215</v>
      </c>
      <c r="B62" s="59">
        <v>1</v>
      </c>
      <c r="C62" s="60">
        <v>1.499227897632719E-05</v>
      </c>
      <c r="D62" s="59">
        <v>5</v>
      </c>
      <c r="E62" s="60">
        <v>7.496139488163595E-05</v>
      </c>
      <c r="F62" s="59">
        <v>2</v>
      </c>
      <c r="G62" s="60">
        <v>2.998455795265438E-05</v>
      </c>
      <c r="H62" s="59">
        <v>1</v>
      </c>
      <c r="I62" s="60">
        <v>1.499227897632719E-05</v>
      </c>
    </row>
    <row r="63" spans="1:9" ht="15">
      <c r="A63" s="58" t="s">
        <v>216</v>
      </c>
      <c r="B63" s="59">
        <v>34</v>
      </c>
      <c r="C63" s="60">
        <v>0.0005097374851951245</v>
      </c>
      <c r="D63" s="59">
        <v>61</v>
      </c>
      <c r="E63" s="60">
        <v>0.0009145290175559587</v>
      </c>
      <c r="F63" s="59">
        <v>32</v>
      </c>
      <c r="G63" s="60">
        <v>0.0004797529272424701</v>
      </c>
      <c r="H63" s="59">
        <v>26</v>
      </c>
      <c r="I63" s="60">
        <v>0.000389799253384507</v>
      </c>
    </row>
    <row r="64" spans="1:9" ht="15">
      <c r="A64" s="58" t="s">
        <v>221</v>
      </c>
      <c r="B64" s="59">
        <v>3</v>
      </c>
      <c r="C64" s="60">
        <v>4.497683692898157E-05</v>
      </c>
      <c r="D64" s="59">
        <v>14</v>
      </c>
      <c r="E64" s="60">
        <v>0.00020989190566858069</v>
      </c>
      <c r="F64" s="59">
        <v>4</v>
      </c>
      <c r="G64" s="60">
        <v>5.996911590530876E-05</v>
      </c>
      <c r="H64" s="59">
        <v>11</v>
      </c>
      <c r="I64" s="60">
        <v>0.0001649150687395991</v>
      </c>
    </row>
    <row r="65" spans="1:9" ht="15">
      <c r="A65" s="58" t="s">
        <v>217</v>
      </c>
      <c r="B65" s="59">
        <v>35</v>
      </c>
      <c r="C65" s="60">
        <v>0.0005247297641714517</v>
      </c>
      <c r="D65" s="59">
        <v>61</v>
      </c>
      <c r="E65" s="60">
        <v>0.0009145290175559587</v>
      </c>
      <c r="F65" s="59">
        <v>37</v>
      </c>
      <c r="G65" s="60">
        <v>0.0005547143221241061</v>
      </c>
      <c r="H65" s="59">
        <v>31</v>
      </c>
      <c r="I65" s="60">
        <v>0.00046476064826614296</v>
      </c>
    </row>
    <row r="66" spans="1:9" ht="15">
      <c r="A66" s="58" t="s">
        <v>218</v>
      </c>
      <c r="B66" s="59">
        <v>2</v>
      </c>
      <c r="C66" s="60">
        <v>2.998455795265438E-05</v>
      </c>
      <c r="D66" s="59">
        <v>5</v>
      </c>
      <c r="E66" s="60">
        <v>7.496139488163595E-05</v>
      </c>
      <c r="F66" s="59">
        <v>3</v>
      </c>
      <c r="G66" s="60">
        <v>4.497683692898157E-05</v>
      </c>
      <c r="H66" s="59">
        <v>7</v>
      </c>
      <c r="I66" s="60">
        <v>0.00010494595283429034</v>
      </c>
    </row>
    <row r="67" spans="1:9" ht="15">
      <c r="A67" s="58" t="s">
        <v>219</v>
      </c>
      <c r="B67" s="59">
        <v>13</v>
      </c>
      <c r="C67" s="60">
        <v>0.0001948996266922535</v>
      </c>
      <c r="D67" s="59">
        <v>26</v>
      </c>
      <c r="E67" s="60">
        <v>0.000389799253384507</v>
      </c>
      <c r="F67" s="59">
        <v>12</v>
      </c>
      <c r="G67" s="60">
        <v>0.00017990734771592627</v>
      </c>
      <c r="H67" s="59">
        <v>10</v>
      </c>
      <c r="I67" s="60">
        <v>0.0001499227897632719</v>
      </c>
    </row>
    <row r="68" spans="1:9" ht="15">
      <c r="A68" s="58" t="s">
        <v>220</v>
      </c>
      <c r="B68" s="59">
        <v>33</v>
      </c>
      <c r="C68" s="60">
        <v>0.0004947452062187973</v>
      </c>
      <c r="D68" s="59">
        <v>103</v>
      </c>
      <c r="E68" s="60">
        <v>0.0015442047345617007</v>
      </c>
      <c r="F68" s="59">
        <v>36</v>
      </c>
      <c r="G68" s="60">
        <v>0.0005397220431477789</v>
      </c>
      <c r="H68" s="59">
        <v>74</v>
      </c>
      <c r="I68" s="60">
        <v>0.0011094286442482123</v>
      </c>
    </row>
    <row r="69" spans="1:9" ht="15">
      <c r="A69" s="61" t="s">
        <v>147</v>
      </c>
      <c r="B69" s="62">
        <v>241</v>
      </c>
      <c r="C69" s="63">
        <v>0.003613139233294853</v>
      </c>
      <c r="D69" s="62">
        <v>1678</v>
      </c>
      <c r="E69" s="63">
        <v>0.02515704412227703</v>
      </c>
      <c r="F69" s="62">
        <v>845</v>
      </c>
      <c r="G69" s="63">
        <v>0.012668475734996475</v>
      </c>
      <c r="H69" s="62">
        <v>570</v>
      </c>
      <c r="I69" s="63">
        <v>0.008545599016506499</v>
      </c>
    </row>
    <row r="70" spans="1:9" ht="15.75" thickBot="1">
      <c r="A70" s="152" t="s">
        <v>13</v>
      </c>
      <c r="B70" s="153">
        <v>4570</v>
      </c>
      <c r="C70" s="154">
        <v>0.06851471492181527</v>
      </c>
      <c r="D70" s="153">
        <v>12114</v>
      </c>
      <c r="E70" s="154">
        <v>0.1816164675192276</v>
      </c>
      <c r="F70" s="153">
        <v>5674</v>
      </c>
      <c r="G70" s="154">
        <v>0.08506619091168048</v>
      </c>
      <c r="H70" s="153">
        <v>6407</v>
      </c>
      <c r="I70" s="154">
        <v>0.09605553140132832</v>
      </c>
    </row>
    <row r="71" spans="1:9" ht="15">
      <c r="A71" s="64"/>
      <c r="B71" s="69"/>
      <c r="C71" s="69"/>
      <c r="D71" s="69"/>
      <c r="E71" s="69"/>
      <c r="F71" s="69"/>
      <c r="G71" s="69"/>
      <c r="H71" s="69"/>
      <c r="I71" s="69"/>
    </row>
    <row r="72" spans="1:9" ht="15.75" thickBot="1">
      <c r="A72" s="150" t="s">
        <v>230</v>
      </c>
      <c r="B72" s="151" t="s">
        <v>231</v>
      </c>
      <c r="C72" s="151" t="s">
        <v>11</v>
      </c>
      <c r="D72" s="151" t="s">
        <v>13</v>
      </c>
      <c r="E72" s="151" t="s">
        <v>11</v>
      </c>
      <c r="F72" s="69"/>
      <c r="G72" s="69"/>
      <c r="H72" s="69"/>
      <c r="I72" s="69"/>
    </row>
    <row r="73" spans="1:9" ht="15">
      <c r="A73" s="58" t="s">
        <v>204</v>
      </c>
      <c r="B73" s="59">
        <v>372</v>
      </c>
      <c r="C73" s="60">
        <v>0.005577127779193714</v>
      </c>
      <c r="D73" s="59">
        <v>8441</v>
      </c>
      <c r="E73" s="60">
        <v>0.12654982683917781</v>
      </c>
      <c r="F73" s="69"/>
      <c r="G73" s="69"/>
      <c r="H73" s="69"/>
      <c r="I73" s="69"/>
    </row>
    <row r="74" spans="1:9" ht="15">
      <c r="A74" s="58" t="s">
        <v>205</v>
      </c>
      <c r="B74" s="59">
        <v>32</v>
      </c>
      <c r="C74" s="60">
        <v>0.0004797529272424701</v>
      </c>
      <c r="D74" s="59">
        <v>700</v>
      </c>
      <c r="E74" s="60">
        <v>0.010494595283429033</v>
      </c>
      <c r="F74" s="69"/>
      <c r="G74" s="69"/>
      <c r="H74" s="69"/>
      <c r="I74" s="69"/>
    </row>
    <row r="75" spans="1:9" ht="15">
      <c r="A75" s="58" t="s">
        <v>206</v>
      </c>
      <c r="B75" s="59">
        <v>4</v>
      </c>
      <c r="C75" s="60">
        <v>5.996911590530876E-05</v>
      </c>
      <c r="D75" s="59">
        <v>127</v>
      </c>
      <c r="E75" s="60">
        <v>0.0019040194299935534</v>
      </c>
      <c r="F75" s="69"/>
      <c r="G75" s="69"/>
      <c r="H75" s="69"/>
      <c r="I75" s="69"/>
    </row>
    <row r="76" spans="1:9" ht="15">
      <c r="A76" s="58" t="s">
        <v>207</v>
      </c>
      <c r="B76" s="59">
        <v>3</v>
      </c>
      <c r="C76" s="60">
        <v>4.497683692898157E-05</v>
      </c>
      <c r="D76" s="59">
        <v>83</v>
      </c>
      <c r="E76" s="60">
        <v>0.0012443591550351568</v>
      </c>
      <c r="F76" s="69"/>
      <c r="G76" s="69"/>
      <c r="H76" s="69"/>
      <c r="I76" s="69"/>
    </row>
    <row r="77" spans="1:9" ht="15">
      <c r="A77" s="58" t="s">
        <v>208</v>
      </c>
      <c r="B77" s="59">
        <v>2</v>
      </c>
      <c r="C77" s="60">
        <v>2.998455795265438E-05</v>
      </c>
      <c r="D77" s="59">
        <v>57</v>
      </c>
      <c r="E77" s="60">
        <v>0.0008545599016506499</v>
      </c>
      <c r="F77" s="69"/>
      <c r="G77" s="69"/>
      <c r="H77" s="69"/>
      <c r="I77" s="69"/>
    </row>
    <row r="78" spans="1:9" ht="15">
      <c r="A78" s="58" t="s">
        <v>209</v>
      </c>
      <c r="B78" s="59">
        <v>1</v>
      </c>
      <c r="C78" s="60">
        <v>1.499227897632719E-05</v>
      </c>
      <c r="D78" s="59">
        <v>56</v>
      </c>
      <c r="E78" s="60">
        <v>0.0008395676226743227</v>
      </c>
      <c r="F78" s="69"/>
      <c r="G78" s="69"/>
      <c r="H78" s="69"/>
      <c r="I78" s="69"/>
    </row>
    <row r="79" spans="1:9" ht="15">
      <c r="A79" s="58" t="s">
        <v>267</v>
      </c>
      <c r="B79" s="59">
        <v>54</v>
      </c>
      <c r="C79" s="60">
        <v>0.0008095830647216685</v>
      </c>
      <c r="D79" s="59">
        <v>1287</v>
      </c>
      <c r="E79" s="60">
        <v>0.019295063042533096</v>
      </c>
      <c r="F79" s="69"/>
      <c r="G79" s="69"/>
      <c r="H79" s="69"/>
      <c r="I79" s="69"/>
    </row>
    <row r="80" spans="1:9" ht="15">
      <c r="A80" s="58" t="s">
        <v>210</v>
      </c>
      <c r="B80" s="59">
        <v>39</v>
      </c>
      <c r="C80" s="60">
        <v>0.0005846988800767604</v>
      </c>
      <c r="D80" s="59">
        <v>1095</v>
      </c>
      <c r="E80" s="60">
        <v>0.016416545479078275</v>
      </c>
      <c r="F80" s="69"/>
      <c r="G80" s="69"/>
      <c r="H80" s="69"/>
      <c r="I80" s="69"/>
    </row>
    <row r="81" spans="1:9" ht="15">
      <c r="A81" s="58" t="s">
        <v>211</v>
      </c>
      <c r="B81" s="59">
        <v>1492</v>
      </c>
      <c r="C81" s="60">
        <v>0.02236848023268017</v>
      </c>
      <c r="D81" s="59">
        <v>43585</v>
      </c>
      <c r="E81" s="60">
        <v>0.6534384791832207</v>
      </c>
      <c r="F81" s="69"/>
      <c r="G81" s="69"/>
      <c r="H81" s="69"/>
      <c r="I81" s="69"/>
    </row>
    <row r="82" spans="1:9" ht="15">
      <c r="A82" s="58" t="s">
        <v>212</v>
      </c>
      <c r="B82" s="59">
        <v>2</v>
      </c>
      <c r="C82" s="60">
        <v>2.998455795265438E-05</v>
      </c>
      <c r="D82" s="59">
        <v>48</v>
      </c>
      <c r="E82" s="60">
        <v>0.0007196293908637051</v>
      </c>
      <c r="F82" s="69"/>
      <c r="G82" s="69"/>
      <c r="H82" s="69"/>
      <c r="I82" s="69"/>
    </row>
    <row r="83" spans="1:9" ht="15">
      <c r="A83" s="58" t="s">
        <v>213</v>
      </c>
      <c r="B83" s="59">
        <v>56</v>
      </c>
      <c r="C83" s="60">
        <v>0.0008395676226743227</v>
      </c>
      <c r="D83" s="59">
        <v>1461</v>
      </c>
      <c r="E83" s="60">
        <v>0.021903719584414026</v>
      </c>
      <c r="F83" s="69"/>
      <c r="G83" s="69"/>
      <c r="H83" s="69"/>
      <c r="I83" s="69"/>
    </row>
    <row r="84" spans="1:9" ht="15">
      <c r="A84" s="58" t="s">
        <v>214</v>
      </c>
      <c r="B84" s="59">
        <v>54</v>
      </c>
      <c r="C84" s="60">
        <v>0.0008095830647216685</v>
      </c>
      <c r="D84" s="59">
        <v>656</v>
      </c>
      <c r="E84" s="60">
        <v>0.009834935008470637</v>
      </c>
      <c r="F84" s="69"/>
      <c r="G84" s="69"/>
      <c r="H84" s="69"/>
      <c r="I84" s="69"/>
    </row>
    <row r="85" spans="1:9" ht="15">
      <c r="A85" s="58" t="s">
        <v>215</v>
      </c>
      <c r="B85" s="59">
        <v>1</v>
      </c>
      <c r="C85" s="60">
        <v>1.499227897632719E-05</v>
      </c>
      <c r="D85" s="59">
        <v>34</v>
      </c>
      <c r="E85" s="60">
        <v>0.0005097374851951245</v>
      </c>
      <c r="F85" s="69"/>
      <c r="G85" s="69"/>
      <c r="H85" s="69"/>
      <c r="I85" s="69"/>
    </row>
    <row r="86" spans="1:9" ht="15">
      <c r="A86" s="58" t="s">
        <v>216</v>
      </c>
      <c r="B86" s="59">
        <v>10</v>
      </c>
      <c r="C86" s="60">
        <v>0.0001499227897632719</v>
      </c>
      <c r="D86" s="59">
        <v>355</v>
      </c>
      <c r="E86" s="60">
        <v>0.005322259036596153</v>
      </c>
      <c r="F86" s="69"/>
      <c r="G86" s="69"/>
      <c r="H86" s="69"/>
      <c r="I86" s="69"/>
    </row>
    <row r="87" spans="1:9" ht="15">
      <c r="A87" s="58" t="s">
        <v>221</v>
      </c>
      <c r="B87" s="59">
        <v>2</v>
      </c>
      <c r="C87" s="60">
        <v>2.998455795265438E-05</v>
      </c>
      <c r="D87" s="59">
        <v>75</v>
      </c>
      <c r="E87" s="60">
        <v>0.0011244209232245395</v>
      </c>
      <c r="F87" s="69"/>
      <c r="G87" s="69"/>
      <c r="H87" s="69"/>
      <c r="I87" s="69"/>
    </row>
    <row r="88" spans="1:9" ht="15">
      <c r="A88" s="58" t="s">
        <v>217</v>
      </c>
      <c r="B88" s="59">
        <v>16</v>
      </c>
      <c r="C88" s="60">
        <v>0.00023987646362123505</v>
      </c>
      <c r="D88" s="59">
        <v>419</v>
      </c>
      <c r="E88" s="60">
        <v>0.006281764891081093</v>
      </c>
      <c r="F88" s="69"/>
      <c r="G88" s="69"/>
      <c r="H88" s="69"/>
      <c r="I88" s="69"/>
    </row>
    <row r="89" spans="1:9" ht="15">
      <c r="A89" s="58" t="s">
        <v>218</v>
      </c>
      <c r="B89" s="59">
        <v>2</v>
      </c>
      <c r="C89" s="60">
        <v>2.998455795265438E-05</v>
      </c>
      <c r="D89" s="59">
        <v>47</v>
      </c>
      <c r="E89" s="60">
        <v>0.000704637111887378</v>
      </c>
      <c r="F89" s="69"/>
      <c r="G89" s="69"/>
      <c r="H89" s="69"/>
      <c r="I89" s="69"/>
    </row>
    <row r="90" spans="1:9" ht="15">
      <c r="A90" s="58" t="s">
        <v>219</v>
      </c>
      <c r="B90" s="59">
        <v>6</v>
      </c>
      <c r="C90" s="60">
        <v>8.995367385796313E-05</v>
      </c>
      <c r="D90" s="59">
        <v>165</v>
      </c>
      <c r="E90" s="60">
        <v>0.0024737260310939866</v>
      </c>
      <c r="F90" s="69"/>
      <c r="G90" s="69"/>
      <c r="H90" s="69"/>
      <c r="I90" s="69"/>
    </row>
    <row r="91" spans="1:9" ht="15">
      <c r="A91" s="58" t="s">
        <v>220</v>
      </c>
      <c r="B91" s="59">
        <v>19</v>
      </c>
      <c r="C91" s="60">
        <v>0.00028485330055021666</v>
      </c>
      <c r="D91" s="59">
        <v>583</v>
      </c>
      <c r="E91" s="60">
        <v>0.008740498643198752</v>
      </c>
      <c r="F91" s="69"/>
      <c r="G91" s="69"/>
      <c r="H91" s="69"/>
      <c r="I91" s="69"/>
    </row>
    <row r="92" spans="1:9" ht="15">
      <c r="A92" s="61" t="s">
        <v>147</v>
      </c>
      <c r="B92" s="62">
        <v>129</v>
      </c>
      <c r="C92" s="63">
        <v>0.0019340039879462078</v>
      </c>
      <c r="D92" s="62">
        <v>7427</v>
      </c>
      <c r="E92" s="63">
        <v>0.11134765595718205</v>
      </c>
      <c r="F92" s="71"/>
      <c r="G92" s="71"/>
      <c r="H92" s="71"/>
      <c r="I92" s="71"/>
    </row>
    <row r="93" spans="1:9" ht="15.75" thickBot="1">
      <c r="A93" s="152" t="s">
        <v>13</v>
      </c>
      <c r="B93" s="153">
        <v>2296</v>
      </c>
      <c r="C93" s="154">
        <v>0.03442227252964723</v>
      </c>
      <c r="D93" s="153">
        <v>66701</v>
      </c>
      <c r="E93" s="160">
        <v>1</v>
      </c>
      <c r="F93" s="9"/>
      <c r="G93" s="9"/>
      <c r="H93" s="9"/>
      <c r="I93" s="9"/>
    </row>
    <row r="94" spans="1:9" ht="15">
      <c r="A94" s="35" t="s">
        <v>274</v>
      </c>
      <c r="B94" s="69"/>
      <c r="C94" s="69"/>
      <c r="D94" s="69"/>
      <c r="E94" s="69"/>
      <c r="F94" s="69"/>
      <c r="G94" s="69"/>
      <c r="H94" s="69"/>
      <c r="I94" s="69"/>
    </row>
    <row r="95" ht="15">
      <c r="A95" s="89" t="s">
        <v>244</v>
      </c>
    </row>
  </sheetData>
  <hyperlinks>
    <hyperlink ref="A95" location="Í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showGridLines="0" view="pageLayout" workbookViewId="0" topLeftCell="A28">
      <selection activeCell="A50" sqref="A50"/>
    </sheetView>
  </sheetViews>
  <sheetFormatPr defaultColWidth="11.421875" defaultRowHeight="15"/>
  <cols>
    <col min="1" max="1" width="17.00390625" style="0" customWidth="1"/>
    <col min="3" max="3" width="7.00390625" style="0" bestFit="1" customWidth="1"/>
    <col min="5" max="5" width="7.00390625" style="0" bestFit="1" customWidth="1"/>
    <col min="7" max="7" width="7.00390625" style="0" bestFit="1" customWidth="1"/>
  </cols>
  <sheetData>
    <row r="1" spans="1:9" s="2" customFormat="1" ht="15">
      <c r="A1" s="2" t="s">
        <v>253</v>
      </c>
      <c r="I1" s="260"/>
    </row>
    <row r="2" spans="1:9" ht="15">
      <c r="A2" s="13">
        <v>2019</v>
      </c>
      <c r="I2" s="260"/>
    </row>
    <row r="3" ht="15">
      <c r="I3" s="260"/>
    </row>
    <row r="4" spans="1:9" ht="26.25" thickBot="1">
      <c r="A4" s="161" t="s">
        <v>233</v>
      </c>
      <c r="B4" s="162" t="s">
        <v>10</v>
      </c>
      <c r="C4" s="162" t="s">
        <v>11</v>
      </c>
      <c r="D4" s="162" t="s">
        <v>12</v>
      </c>
      <c r="E4" s="162" t="s">
        <v>11</v>
      </c>
      <c r="F4" s="162" t="s">
        <v>13</v>
      </c>
      <c r="G4" s="162" t="s">
        <v>11</v>
      </c>
      <c r="I4" s="260"/>
    </row>
    <row r="5" spans="1:9" ht="15">
      <c r="A5" s="72" t="s">
        <v>40</v>
      </c>
      <c r="B5" s="73">
        <v>1212</v>
      </c>
      <c r="C5" s="74">
        <v>0.018170642119308557</v>
      </c>
      <c r="D5" s="73">
        <v>899</v>
      </c>
      <c r="E5" s="74">
        <v>0.013478058799718145</v>
      </c>
      <c r="F5" s="73">
        <v>2111</v>
      </c>
      <c r="G5" s="74">
        <v>0.031648700919026704</v>
      </c>
      <c r="I5" s="260"/>
    </row>
    <row r="6" spans="1:9" ht="15">
      <c r="A6" s="72" t="s">
        <v>41</v>
      </c>
      <c r="B6" s="73">
        <v>1351</v>
      </c>
      <c r="C6" s="74">
        <v>0.020254568897018033</v>
      </c>
      <c r="D6" s="73">
        <v>1856</v>
      </c>
      <c r="E6" s="74">
        <v>0.027825669780063268</v>
      </c>
      <c r="F6" s="73">
        <v>3207</v>
      </c>
      <c r="G6" s="74">
        <v>0.048080238677081305</v>
      </c>
      <c r="I6" s="260"/>
    </row>
    <row r="7" spans="1:9" ht="15">
      <c r="A7" s="72" t="s">
        <v>235</v>
      </c>
      <c r="B7" s="73">
        <v>470</v>
      </c>
      <c r="C7" s="74">
        <v>0.00704637111887378</v>
      </c>
      <c r="D7" s="73">
        <v>370</v>
      </c>
      <c r="E7" s="74">
        <v>0.005547143221241061</v>
      </c>
      <c r="F7" s="73">
        <v>840</v>
      </c>
      <c r="G7" s="74">
        <v>0.012593514340114843</v>
      </c>
      <c r="I7" s="260"/>
    </row>
    <row r="8" spans="1:9" ht="15">
      <c r="A8" s="72" t="s">
        <v>146</v>
      </c>
      <c r="B8" s="73">
        <v>29360</v>
      </c>
      <c r="C8" s="74">
        <v>0.4401733107449664</v>
      </c>
      <c r="D8" s="73">
        <v>29914</v>
      </c>
      <c r="E8" s="74">
        <v>0.4484790332978516</v>
      </c>
      <c r="F8" s="73">
        <v>59274</v>
      </c>
      <c r="G8" s="74">
        <v>0.8886523440428179</v>
      </c>
      <c r="I8" s="260"/>
    </row>
    <row r="9" spans="1:9" ht="15">
      <c r="A9" s="72" t="s">
        <v>234</v>
      </c>
      <c r="B9" s="73">
        <v>483</v>
      </c>
      <c r="C9" s="74">
        <v>0.007241270745566033</v>
      </c>
      <c r="D9" s="73">
        <v>508</v>
      </c>
      <c r="E9" s="74">
        <v>0.007616077719974214</v>
      </c>
      <c r="F9" s="73">
        <v>991</v>
      </c>
      <c r="G9" s="74">
        <v>0.014857348465540245</v>
      </c>
      <c r="I9" s="260"/>
    </row>
    <row r="10" spans="1:9" ht="15">
      <c r="A10" s="72" t="s">
        <v>236</v>
      </c>
      <c r="B10" s="73">
        <v>4</v>
      </c>
      <c r="C10" s="74">
        <v>5.996911590530876E-05</v>
      </c>
      <c r="D10" s="73">
        <v>2</v>
      </c>
      <c r="E10" s="74">
        <v>2.998455795265438E-05</v>
      </c>
      <c r="F10" s="73">
        <v>6</v>
      </c>
      <c r="G10" s="74">
        <v>8.995367385796313E-05</v>
      </c>
      <c r="I10" s="260"/>
    </row>
    <row r="11" spans="1:9" ht="15">
      <c r="A11" s="72" t="s">
        <v>39</v>
      </c>
      <c r="B11" s="73">
        <v>113</v>
      </c>
      <c r="C11" s="74">
        <v>0.0016941275243249727</v>
      </c>
      <c r="D11" s="73">
        <v>159</v>
      </c>
      <c r="E11" s="74">
        <v>0.0023837723572360235</v>
      </c>
      <c r="F11" s="73">
        <v>272</v>
      </c>
      <c r="G11" s="74">
        <v>0.004077899881560996</v>
      </c>
      <c r="I11" s="260"/>
    </row>
    <row r="12" spans="1:8" ht="15.75" thickBot="1">
      <c r="A12" s="163" t="s">
        <v>13</v>
      </c>
      <c r="B12" s="164">
        <v>32993</v>
      </c>
      <c r="C12" s="165">
        <v>0.494640260265963</v>
      </c>
      <c r="D12" s="164">
        <v>33708</v>
      </c>
      <c r="E12" s="165">
        <v>0.5053597397340369</v>
      </c>
      <c r="F12" s="164">
        <v>66701</v>
      </c>
      <c r="G12" s="166">
        <v>1</v>
      </c>
      <c r="H12" s="231"/>
    </row>
    <row r="13" spans="1:7" ht="15">
      <c r="A13" s="289" t="s">
        <v>272</v>
      </c>
      <c r="B13" s="288"/>
      <c r="C13" s="288"/>
      <c r="D13" s="288"/>
      <c r="E13" s="288"/>
      <c r="F13" s="288"/>
      <c r="G13" s="288"/>
    </row>
    <row r="14" ht="15">
      <c r="A14" s="89" t="s">
        <v>244</v>
      </c>
    </row>
  </sheetData>
  <mergeCells count="1">
    <mergeCell ref="A13:G13"/>
  </mergeCells>
  <hyperlinks>
    <hyperlink ref="A14" location="Í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1"/>
  <sheetViews>
    <sheetView showGridLines="0" view="pageLayout" workbookViewId="0" topLeftCell="A25">
      <selection activeCell="A50" sqref="A50"/>
    </sheetView>
  </sheetViews>
  <sheetFormatPr defaultColWidth="11.421875" defaultRowHeight="15"/>
  <cols>
    <col min="1" max="1" width="13.28125" style="0" customWidth="1"/>
  </cols>
  <sheetData>
    <row r="1" s="2" customFormat="1" ht="15">
      <c r="A1" s="8" t="s">
        <v>254</v>
      </c>
    </row>
    <row r="2" ht="15">
      <c r="A2" s="93">
        <v>2019</v>
      </c>
    </row>
    <row r="3" ht="12.75" customHeight="1"/>
    <row r="4" spans="1:7" ht="21" customHeight="1" thickBot="1">
      <c r="A4" s="167" t="s">
        <v>43</v>
      </c>
      <c r="B4" s="168" t="s">
        <v>10</v>
      </c>
      <c r="C4" s="168" t="s">
        <v>11</v>
      </c>
      <c r="D4" s="168" t="s">
        <v>12</v>
      </c>
      <c r="E4" s="168" t="s">
        <v>11</v>
      </c>
      <c r="F4" s="168" t="s">
        <v>13</v>
      </c>
      <c r="G4" s="168" t="s">
        <v>11</v>
      </c>
    </row>
    <row r="5" spans="1:7" ht="15">
      <c r="A5" s="75" t="s">
        <v>44</v>
      </c>
      <c r="B5" s="76">
        <v>1104</v>
      </c>
      <c r="C5" s="77">
        <v>0.1486468291369328</v>
      </c>
      <c r="D5" s="76">
        <v>844</v>
      </c>
      <c r="E5" s="77">
        <v>0.11363942372424934</v>
      </c>
      <c r="F5" s="76">
        <v>1948</v>
      </c>
      <c r="G5" s="77">
        <v>0.2622862528611822</v>
      </c>
    </row>
    <row r="6" spans="1:7" ht="15">
      <c r="A6" s="75" t="s">
        <v>49</v>
      </c>
      <c r="B6" s="76">
        <v>204</v>
      </c>
      <c r="C6" s="77">
        <v>0.027467348862259326</v>
      </c>
      <c r="D6" s="76">
        <v>268</v>
      </c>
      <c r="E6" s="77">
        <v>0.03608455634845833</v>
      </c>
      <c r="F6" s="76">
        <v>472</v>
      </c>
      <c r="G6" s="77">
        <v>0.06355190521071766</v>
      </c>
    </row>
    <row r="7" spans="1:7" ht="15">
      <c r="A7" s="75" t="s">
        <v>52</v>
      </c>
      <c r="B7" s="76">
        <v>179</v>
      </c>
      <c r="C7" s="77">
        <v>0.02410125218796284</v>
      </c>
      <c r="D7" s="76">
        <v>206</v>
      </c>
      <c r="E7" s="77">
        <v>0.027736636596203047</v>
      </c>
      <c r="F7" s="76">
        <v>385</v>
      </c>
      <c r="G7" s="77">
        <v>0.051837888784165884</v>
      </c>
    </row>
    <row r="8" spans="1:7" ht="15">
      <c r="A8" s="75" t="s">
        <v>51</v>
      </c>
      <c r="B8" s="76">
        <v>181</v>
      </c>
      <c r="C8" s="77">
        <v>0.02437053992190656</v>
      </c>
      <c r="D8" s="76">
        <v>199</v>
      </c>
      <c r="E8" s="77">
        <v>0.026794129527400026</v>
      </c>
      <c r="F8" s="76">
        <v>380</v>
      </c>
      <c r="G8" s="77">
        <v>0.05116466944930658</v>
      </c>
    </row>
    <row r="9" spans="1:7" ht="15">
      <c r="A9" s="75" t="s">
        <v>46</v>
      </c>
      <c r="B9" s="76">
        <v>178</v>
      </c>
      <c r="C9" s="77">
        <v>0.023966608320990977</v>
      </c>
      <c r="D9" s="76">
        <v>193</v>
      </c>
      <c r="E9" s="77">
        <v>0.02598626632556887</v>
      </c>
      <c r="F9" s="76">
        <v>371</v>
      </c>
      <c r="G9" s="77">
        <v>0.04995287464655985</v>
      </c>
    </row>
    <row r="10" spans="1:7" ht="15">
      <c r="A10" s="75" t="s">
        <v>55</v>
      </c>
      <c r="B10" s="76">
        <v>128</v>
      </c>
      <c r="C10" s="77">
        <v>0.017234414972398006</v>
      </c>
      <c r="D10" s="76">
        <v>208</v>
      </c>
      <c r="E10" s="77">
        <v>0.028005924330146762</v>
      </c>
      <c r="F10" s="76">
        <v>336</v>
      </c>
      <c r="G10" s="77">
        <v>0.04524033930254477</v>
      </c>
    </row>
    <row r="11" spans="1:7" ht="15">
      <c r="A11" s="75" t="s">
        <v>45</v>
      </c>
      <c r="B11" s="76">
        <v>133</v>
      </c>
      <c r="C11" s="77">
        <v>0.017907634307257305</v>
      </c>
      <c r="D11" s="76">
        <v>161</v>
      </c>
      <c r="E11" s="77">
        <v>0.02167766258246937</v>
      </c>
      <c r="F11" s="76">
        <v>294</v>
      </c>
      <c r="G11" s="77">
        <v>0.03958529688972667</v>
      </c>
    </row>
    <row r="12" spans="1:7" ht="15">
      <c r="A12" s="75" t="s">
        <v>60</v>
      </c>
      <c r="B12" s="76">
        <v>118</v>
      </c>
      <c r="C12" s="77">
        <v>0.015887976302679414</v>
      </c>
      <c r="D12" s="76">
        <v>150</v>
      </c>
      <c r="E12" s="77">
        <v>0.020196580045778914</v>
      </c>
      <c r="F12" s="76">
        <v>268</v>
      </c>
      <c r="G12" s="77">
        <v>0.03608455634845833</v>
      </c>
    </row>
    <row r="13" spans="1:7" ht="15">
      <c r="A13" s="75" t="s">
        <v>53</v>
      </c>
      <c r="B13" s="76">
        <v>102</v>
      </c>
      <c r="C13" s="77">
        <v>0.013733674431129663</v>
      </c>
      <c r="D13" s="76">
        <v>118</v>
      </c>
      <c r="E13" s="77">
        <v>0.015887976302679414</v>
      </c>
      <c r="F13" s="76">
        <v>220</v>
      </c>
      <c r="G13" s="77">
        <v>0.02962165073380908</v>
      </c>
    </row>
    <row r="14" spans="1:7" ht="15">
      <c r="A14" s="75" t="s">
        <v>58</v>
      </c>
      <c r="B14" s="76">
        <v>78</v>
      </c>
      <c r="C14" s="77">
        <v>0.010502221623805036</v>
      </c>
      <c r="D14" s="76">
        <v>131</v>
      </c>
      <c r="E14" s="78">
        <v>0.017638346573313587</v>
      </c>
      <c r="F14" s="76">
        <v>209</v>
      </c>
      <c r="G14" s="77">
        <v>0.02814056819711862</v>
      </c>
    </row>
    <row r="15" spans="1:7" ht="15">
      <c r="A15" s="75" t="s">
        <v>50</v>
      </c>
      <c r="B15" s="76">
        <v>131</v>
      </c>
      <c r="C15" s="77">
        <v>0.017638346573313587</v>
      </c>
      <c r="D15" s="76">
        <v>76</v>
      </c>
      <c r="E15" s="77">
        <v>0.010232933889861316</v>
      </c>
      <c r="F15" s="76">
        <v>207</v>
      </c>
      <c r="G15" s="77">
        <v>0.027871280463174903</v>
      </c>
    </row>
    <row r="16" spans="1:7" ht="15">
      <c r="A16" s="75" t="s">
        <v>59</v>
      </c>
      <c r="B16" s="76">
        <v>89</v>
      </c>
      <c r="C16" s="77">
        <v>0.011983304160495489</v>
      </c>
      <c r="D16" s="76">
        <v>109</v>
      </c>
      <c r="E16" s="78">
        <v>0.014676181499932679</v>
      </c>
      <c r="F16" s="76">
        <v>198</v>
      </c>
      <c r="G16" s="77">
        <v>0.026659485660428167</v>
      </c>
    </row>
    <row r="17" spans="1:7" ht="15">
      <c r="A17" s="75" t="s">
        <v>48</v>
      </c>
      <c r="B17" s="76">
        <v>136</v>
      </c>
      <c r="C17" s="78">
        <v>0.018311565908172883</v>
      </c>
      <c r="D17" s="76">
        <v>62</v>
      </c>
      <c r="E17" s="77">
        <v>0.008347919752255285</v>
      </c>
      <c r="F17" s="76">
        <v>198</v>
      </c>
      <c r="G17" s="77">
        <v>0.026659485660428167</v>
      </c>
    </row>
    <row r="18" spans="1:7" ht="15">
      <c r="A18" s="75" t="s">
        <v>63</v>
      </c>
      <c r="B18" s="76">
        <v>47</v>
      </c>
      <c r="C18" s="282">
        <v>0.006328261747677393</v>
      </c>
      <c r="D18" s="76">
        <v>138</v>
      </c>
      <c r="E18" s="77">
        <v>0.0185808536421166</v>
      </c>
      <c r="F18" s="76">
        <v>185</v>
      </c>
      <c r="G18" s="77">
        <v>0.024909115389793995</v>
      </c>
    </row>
    <row r="19" spans="1:7" ht="15">
      <c r="A19" s="75" t="s">
        <v>57</v>
      </c>
      <c r="B19" s="76">
        <v>67</v>
      </c>
      <c r="C19" s="77">
        <v>0.009021139087114582</v>
      </c>
      <c r="D19" s="76">
        <v>90</v>
      </c>
      <c r="E19" s="77">
        <v>0.01211794802746735</v>
      </c>
      <c r="F19" s="76">
        <v>157</v>
      </c>
      <c r="G19" s="77">
        <v>0.02113908711458193</v>
      </c>
    </row>
    <row r="20" spans="1:7" ht="15">
      <c r="A20" s="75" t="s">
        <v>61</v>
      </c>
      <c r="B20" s="76">
        <v>76</v>
      </c>
      <c r="C20" s="78">
        <v>0.010232933889861316</v>
      </c>
      <c r="D20" s="76">
        <v>75</v>
      </c>
      <c r="E20" s="78">
        <v>0.010098290022889457</v>
      </c>
      <c r="F20" s="76">
        <v>151</v>
      </c>
      <c r="G20" s="77">
        <v>0.020331223912750773</v>
      </c>
    </row>
    <row r="21" spans="1:7" ht="15">
      <c r="A21" s="75" t="s">
        <v>54</v>
      </c>
      <c r="B21" s="76">
        <v>46</v>
      </c>
      <c r="C21" s="282">
        <v>0.006193617880705534</v>
      </c>
      <c r="D21" s="76">
        <v>80</v>
      </c>
      <c r="E21" s="77">
        <v>0.010771509357748755</v>
      </c>
      <c r="F21" s="76">
        <v>126</v>
      </c>
      <c r="G21" s="77">
        <v>0.016965127238454288</v>
      </c>
    </row>
    <row r="22" spans="1:7" ht="15">
      <c r="A22" s="75" t="s">
        <v>64</v>
      </c>
      <c r="B22" s="76">
        <v>61</v>
      </c>
      <c r="C22" s="282">
        <v>0.008213275885283425</v>
      </c>
      <c r="D22" s="76">
        <v>61</v>
      </c>
      <c r="E22" s="282">
        <v>0.008213275885283425</v>
      </c>
      <c r="F22" s="76">
        <v>122</v>
      </c>
      <c r="G22" s="77">
        <v>0.01642655177056685</v>
      </c>
    </row>
    <row r="23" spans="1:7" ht="24">
      <c r="A23" s="75" t="s">
        <v>125</v>
      </c>
      <c r="B23" s="76">
        <v>45</v>
      </c>
      <c r="C23" s="282">
        <v>0.006058974013733675</v>
      </c>
      <c r="D23" s="76">
        <v>69</v>
      </c>
      <c r="E23" s="282">
        <v>0.0092904268210583</v>
      </c>
      <c r="F23" s="76">
        <v>114</v>
      </c>
      <c r="G23" s="77">
        <v>0.015349400834791976</v>
      </c>
    </row>
    <row r="24" spans="1:7" ht="15">
      <c r="A24" s="75" t="s">
        <v>47</v>
      </c>
      <c r="B24" s="76">
        <v>70</v>
      </c>
      <c r="C24" s="282">
        <v>0.00942507068803016</v>
      </c>
      <c r="D24" s="76">
        <v>39</v>
      </c>
      <c r="E24" s="282">
        <v>0.005251110811902518</v>
      </c>
      <c r="F24" s="76">
        <v>109</v>
      </c>
      <c r="G24" s="77">
        <v>0.014676181499932679</v>
      </c>
    </row>
    <row r="25" spans="1:7" ht="15">
      <c r="A25" s="75" t="s">
        <v>65</v>
      </c>
      <c r="B25" s="76">
        <v>30</v>
      </c>
      <c r="C25" s="282">
        <v>0.004039316009155783</v>
      </c>
      <c r="D25" s="76">
        <v>40</v>
      </c>
      <c r="E25" s="282">
        <v>0.005385754678874377</v>
      </c>
      <c r="F25" s="76">
        <v>70</v>
      </c>
      <c r="G25" s="77">
        <v>0.00942507068803016</v>
      </c>
    </row>
    <row r="26" spans="1:7" ht="15">
      <c r="A26" s="75" t="s">
        <v>66</v>
      </c>
      <c r="B26" s="76">
        <v>17</v>
      </c>
      <c r="C26" s="282">
        <v>0.0022889457385216103</v>
      </c>
      <c r="D26" s="76">
        <v>52</v>
      </c>
      <c r="E26" s="282">
        <v>0.0070014810825366905</v>
      </c>
      <c r="F26" s="76">
        <v>69</v>
      </c>
      <c r="G26" s="282">
        <v>0.0092904268210583</v>
      </c>
    </row>
    <row r="27" spans="1:7" ht="15">
      <c r="A27" s="75" t="s">
        <v>67</v>
      </c>
      <c r="B27" s="76">
        <v>24</v>
      </c>
      <c r="C27" s="282">
        <v>0.003231452807324626</v>
      </c>
      <c r="D27" s="76">
        <v>45</v>
      </c>
      <c r="E27" s="282">
        <v>0.006058974013733675</v>
      </c>
      <c r="F27" s="76">
        <v>69</v>
      </c>
      <c r="G27" s="282">
        <v>0.0092904268210583</v>
      </c>
    </row>
    <row r="28" spans="1:7" ht="15">
      <c r="A28" s="75" t="s">
        <v>56</v>
      </c>
      <c r="B28" s="76">
        <v>32</v>
      </c>
      <c r="C28" s="282">
        <v>0.0043086037430995015</v>
      </c>
      <c r="D28" s="76">
        <v>25</v>
      </c>
      <c r="E28" s="282">
        <v>0.003366096674296486</v>
      </c>
      <c r="F28" s="76">
        <v>57</v>
      </c>
      <c r="G28" s="282">
        <v>0.007674700417395988</v>
      </c>
    </row>
    <row r="29" spans="1:7" ht="15.75" thickBot="1">
      <c r="A29" s="169" t="s">
        <v>269</v>
      </c>
      <c r="B29" s="170">
        <v>31</v>
      </c>
      <c r="C29" s="283">
        <v>0.004173959876127642</v>
      </c>
      <c r="D29" s="170">
        <v>23</v>
      </c>
      <c r="E29" s="283">
        <v>0.003096808940352767</v>
      </c>
      <c r="F29" s="170">
        <v>54</v>
      </c>
      <c r="G29" s="283">
        <v>0.00727076881648041</v>
      </c>
    </row>
    <row r="30" spans="1:7" ht="15">
      <c r="A30" s="289" t="s">
        <v>272</v>
      </c>
      <c r="B30" s="288"/>
      <c r="C30" s="288"/>
      <c r="D30" s="288"/>
      <c r="E30" s="288"/>
      <c r="F30" s="288"/>
      <c r="G30" s="288"/>
    </row>
    <row r="31" ht="15">
      <c r="A31" s="89" t="s">
        <v>244</v>
      </c>
    </row>
  </sheetData>
  <mergeCells count="1">
    <mergeCell ref="A30:G30"/>
  </mergeCells>
  <hyperlinks>
    <hyperlink ref="A31" location="Í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6"/>
  <sheetViews>
    <sheetView showGridLines="0" view="pageLayout" workbookViewId="0" topLeftCell="A1">
      <selection activeCell="A50" sqref="A50"/>
    </sheetView>
  </sheetViews>
  <sheetFormatPr defaultColWidth="11.421875" defaultRowHeight="15"/>
  <cols>
    <col min="1" max="1" width="11.8515625" style="0" bestFit="1" customWidth="1"/>
    <col min="8" max="8" width="7.140625" style="0" customWidth="1"/>
  </cols>
  <sheetData>
    <row r="1" spans="1:2" s="2" customFormat="1" ht="15">
      <c r="A1" s="2" t="s">
        <v>141</v>
      </c>
      <c r="B1" s="2" t="s">
        <v>133</v>
      </c>
    </row>
    <row r="2" ht="15">
      <c r="A2" s="13">
        <v>2019</v>
      </c>
    </row>
    <row r="23" spans="1:7" ht="15.75" thickBot="1">
      <c r="A23" s="171" t="s">
        <v>68</v>
      </c>
      <c r="B23" s="172" t="s">
        <v>10</v>
      </c>
      <c r="C23" s="172" t="s">
        <v>11</v>
      </c>
      <c r="D23" s="172" t="s">
        <v>12</v>
      </c>
      <c r="E23" s="172" t="s">
        <v>11</v>
      </c>
      <c r="F23" s="172" t="s">
        <v>13</v>
      </c>
      <c r="G23" s="172" t="s">
        <v>11</v>
      </c>
    </row>
    <row r="24" spans="1:7" ht="15">
      <c r="A24" s="65" t="s">
        <v>69</v>
      </c>
      <c r="B24" s="94">
        <v>1632</v>
      </c>
      <c r="C24" s="95">
        <v>0.027533151128656747</v>
      </c>
      <c r="D24" s="94">
        <v>1451</v>
      </c>
      <c r="E24" s="95">
        <v>0.02447953571549077</v>
      </c>
      <c r="F24" s="94">
        <v>3083</v>
      </c>
      <c r="G24" s="95">
        <v>0.052012686844147525</v>
      </c>
    </row>
    <row r="25" spans="1:7" ht="15">
      <c r="A25" s="65" t="s">
        <v>70</v>
      </c>
      <c r="B25" s="94">
        <v>1964</v>
      </c>
      <c r="C25" s="95">
        <v>0.033134257853358974</v>
      </c>
      <c r="D25" s="94">
        <v>1880</v>
      </c>
      <c r="E25" s="95">
        <v>0.031717110368795765</v>
      </c>
      <c r="F25" s="94">
        <v>3844</v>
      </c>
      <c r="G25" s="95">
        <v>0.06485136822215475</v>
      </c>
    </row>
    <row r="26" spans="1:7" ht="15">
      <c r="A26" s="65" t="s">
        <v>71</v>
      </c>
      <c r="B26" s="94">
        <v>2103</v>
      </c>
      <c r="C26" s="95">
        <v>0.03547929952424334</v>
      </c>
      <c r="D26" s="94">
        <v>1976</v>
      </c>
      <c r="E26" s="95">
        <v>0.03333670749401087</v>
      </c>
      <c r="F26" s="94">
        <v>4079</v>
      </c>
      <c r="G26" s="95">
        <v>0.06881600701825422</v>
      </c>
    </row>
    <row r="27" spans="1:7" ht="15">
      <c r="A27" s="65" t="s">
        <v>72</v>
      </c>
      <c r="B27" s="94">
        <v>1662</v>
      </c>
      <c r="C27" s="95">
        <v>0.028039275230286466</v>
      </c>
      <c r="D27" s="94">
        <v>1587</v>
      </c>
      <c r="E27" s="95">
        <v>0.026773964976212164</v>
      </c>
      <c r="F27" s="94">
        <v>3249</v>
      </c>
      <c r="G27" s="95">
        <v>0.05481324020649864</v>
      </c>
    </row>
    <row r="28" spans="1:7" ht="15">
      <c r="A28" s="65" t="s">
        <v>73</v>
      </c>
      <c r="B28" s="94">
        <v>1365</v>
      </c>
      <c r="C28" s="95">
        <v>0.023028646624152244</v>
      </c>
      <c r="D28" s="94">
        <v>1228</v>
      </c>
      <c r="E28" s="95">
        <v>0.02071734656004319</v>
      </c>
      <c r="F28" s="94">
        <v>2593</v>
      </c>
      <c r="G28" s="95">
        <v>0.043745993184195434</v>
      </c>
    </row>
    <row r="29" spans="1:7" ht="15">
      <c r="A29" s="65" t="s">
        <v>74</v>
      </c>
      <c r="B29" s="94">
        <v>1267</v>
      </c>
      <c r="C29" s="95">
        <v>0.02137530789216182</v>
      </c>
      <c r="D29" s="94">
        <v>1252</v>
      </c>
      <c r="E29" s="95">
        <v>0.021122245841346966</v>
      </c>
      <c r="F29" s="94">
        <v>2519</v>
      </c>
      <c r="G29" s="95">
        <v>0.04249755373350879</v>
      </c>
    </row>
    <row r="30" spans="1:7" ht="15">
      <c r="A30" s="65" t="s">
        <v>75</v>
      </c>
      <c r="B30" s="94">
        <v>1453</v>
      </c>
      <c r="C30" s="95">
        <v>0.02451327732226609</v>
      </c>
      <c r="D30" s="94">
        <v>1485</v>
      </c>
      <c r="E30" s="95">
        <v>0.025053143030671122</v>
      </c>
      <c r="F30" s="94">
        <v>2938</v>
      </c>
      <c r="G30" s="95">
        <v>0.04956642035293721</v>
      </c>
    </row>
    <row r="31" spans="1:7" ht="15">
      <c r="A31" s="65" t="s">
        <v>76</v>
      </c>
      <c r="B31" s="94">
        <v>2050</v>
      </c>
      <c r="C31" s="95">
        <v>0.034585146944697505</v>
      </c>
      <c r="D31" s="94">
        <v>2061</v>
      </c>
      <c r="E31" s="95">
        <v>0.034770725781961734</v>
      </c>
      <c r="F31" s="94">
        <v>4111</v>
      </c>
      <c r="G31" s="95">
        <v>0.06935587272665925</v>
      </c>
    </row>
    <row r="32" spans="1:7" ht="15">
      <c r="A32" s="65" t="s">
        <v>77</v>
      </c>
      <c r="B32" s="94">
        <v>2870</v>
      </c>
      <c r="C32" s="95">
        <v>0.04841920572257651</v>
      </c>
      <c r="D32" s="94">
        <v>2836</v>
      </c>
      <c r="E32" s="95">
        <v>0.04784559840739616</v>
      </c>
      <c r="F32" s="94">
        <v>5706</v>
      </c>
      <c r="G32" s="95">
        <v>0.09626480412997268</v>
      </c>
    </row>
    <row r="33" spans="1:7" ht="15">
      <c r="A33" s="65" t="s">
        <v>78</v>
      </c>
      <c r="B33" s="94">
        <v>2751</v>
      </c>
      <c r="C33" s="95">
        <v>0.04641158011944529</v>
      </c>
      <c r="D33" s="94">
        <v>2609</v>
      </c>
      <c r="E33" s="95">
        <v>0.04401592603839795</v>
      </c>
      <c r="F33" s="94">
        <v>5360</v>
      </c>
      <c r="G33" s="95">
        <v>0.09042750615784324</v>
      </c>
    </row>
    <row r="34" spans="1:7" ht="15">
      <c r="A34" s="65" t="s">
        <v>79</v>
      </c>
      <c r="B34" s="94">
        <v>2397</v>
      </c>
      <c r="C34" s="95">
        <v>0.0404393157202146</v>
      </c>
      <c r="D34" s="94">
        <v>2231</v>
      </c>
      <c r="E34" s="95">
        <v>0.03763876235786348</v>
      </c>
      <c r="F34" s="94">
        <v>4628</v>
      </c>
      <c r="G34" s="95">
        <v>0.07807807807807808</v>
      </c>
    </row>
    <row r="35" spans="1:7" ht="15">
      <c r="A35" s="65" t="s">
        <v>80</v>
      </c>
      <c r="B35" s="94">
        <v>1735</v>
      </c>
      <c r="C35" s="95">
        <v>0.02927084387758545</v>
      </c>
      <c r="D35" s="94">
        <v>1800</v>
      </c>
      <c r="E35" s="95">
        <v>0.030367446097783177</v>
      </c>
      <c r="F35" s="94">
        <v>3535</v>
      </c>
      <c r="G35" s="95">
        <v>0.05963828997536863</v>
      </c>
    </row>
    <row r="36" spans="1:7" ht="15">
      <c r="A36" s="65" t="s">
        <v>81</v>
      </c>
      <c r="B36" s="94">
        <v>1514</v>
      </c>
      <c r="C36" s="95">
        <v>0.025542396328913183</v>
      </c>
      <c r="D36" s="94">
        <v>1633</v>
      </c>
      <c r="E36" s="95">
        <v>0.027550021932044408</v>
      </c>
      <c r="F36" s="94">
        <v>3147</v>
      </c>
      <c r="G36" s="95">
        <v>0.053092418260957584</v>
      </c>
    </row>
    <row r="37" spans="1:7" ht="15">
      <c r="A37" s="65" t="s">
        <v>82</v>
      </c>
      <c r="B37" s="94">
        <v>1329</v>
      </c>
      <c r="C37" s="95">
        <v>0.022421297702196575</v>
      </c>
      <c r="D37" s="94">
        <v>1566</v>
      </c>
      <c r="E37" s="95">
        <v>0.026419678105071363</v>
      </c>
      <c r="F37" s="94">
        <v>2895</v>
      </c>
      <c r="G37" s="95">
        <v>0.04884097580726794</v>
      </c>
    </row>
    <row r="38" spans="1:7" ht="15">
      <c r="A38" s="65" t="s">
        <v>83</v>
      </c>
      <c r="B38" s="94">
        <v>1241</v>
      </c>
      <c r="C38" s="95">
        <v>0.020936667004082733</v>
      </c>
      <c r="D38" s="94">
        <v>1498</v>
      </c>
      <c r="E38" s="95">
        <v>0.025272463474710665</v>
      </c>
      <c r="F38" s="94">
        <v>2739</v>
      </c>
      <c r="G38" s="95">
        <v>0.0462091304787934</v>
      </c>
    </row>
    <row r="39" spans="1:7" ht="15">
      <c r="A39" s="65" t="s">
        <v>84</v>
      </c>
      <c r="B39" s="94">
        <v>915</v>
      </c>
      <c r="C39" s="95">
        <v>0.015436785099706448</v>
      </c>
      <c r="D39" s="94">
        <v>1098</v>
      </c>
      <c r="E39" s="95">
        <v>0.018524142119647737</v>
      </c>
      <c r="F39" s="94">
        <v>2013</v>
      </c>
      <c r="G39" s="95">
        <v>0.03396092721935418</v>
      </c>
    </row>
    <row r="40" spans="1:7" ht="15">
      <c r="A40" s="65" t="s">
        <v>85</v>
      </c>
      <c r="B40" s="94">
        <v>637</v>
      </c>
      <c r="C40" s="95">
        <v>0.010746701757937713</v>
      </c>
      <c r="D40" s="94">
        <v>884</v>
      </c>
      <c r="E40" s="95">
        <v>0.014913790194689072</v>
      </c>
      <c r="F40" s="94">
        <v>1521</v>
      </c>
      <c r="G40" s="95">
        <v>0.025660491952626784</v>
      </c>
    </row>
    <row r="41" spans="1:7" ht="15">
      <c r="A41" s="65" t="s">
        <v>86</v>
      </c>
      <c r="B41" s="94">
        <v>352</v>
      </c>
      <c r="C41" s="95">
        <v>0.005938522792455376</v>
      </c>
      <c r="D41" s="94">
        <v>530</v>
      </c>
      <c r="E41" s="95">
        <v>0.00894152579545838</v>
      </c>
      <c r="F41" s="94">
        <v>882</v>
      </c>
      <c r="G41" s="95">
        <v>0.014880048587913757</v>
      </c>
    </row>
    <row r="42" spans="1:7" ht="15">
      <c r="A42" s="65" t="s">
        <v>87</v>
      </c>
      <c r="B42" s="94">
        <v>101</v>
      </c>
      <c r="C42" s="95">
        <v>0.0017039511421533893</v>
      </c>
      <c r="D42" s="94">
        <v>235</v>
      </c>
      <c r="E42" s="95">
        <v>0.0039646387960994706</v>
      </c>
      <c r="F42" s="94">
        <v>336</v>
      </c>
      <c r="G42" s="95">
        <v>0.005668589938252861</v>
      </c>
    </row>
    <row r="43" spans="1:7" ht="15">
      <c r="A43" s="65" t="s">
        <v>89</v>
      </c>
      <c r="B43" s="94">
        <v>22</v>
      </c>
      <c r="C43" s="95">
        <v>0.000371157674528461</v>
      </c>
      <c r="D43" s="94">
        <v>74</v>
      </c>
      <c r="E43" s="95">
        <v>0.0012484394506866417</v>
      </c>
      <c r="F43" s="94">
        <v>96</v>
      </c>
      <c r="G43" s="95">
        <v>0.0016195971252151028</v>
      </c>
    </row>
    <row r="44" spans="1:7" ht="15.75" thickBot="1">
      <c r="A44" s="158" t="s">
        <v>13</v>
      </c>
      <c r="B44" s="173">
        <v>29360</v>
      </c>
      <c r="C44" s="174">
        <v>0.4953267874616189</v>
      </c>
      <c r="D44" s="173">
        <v>29914</v>
      </c>
      <c r="E44" s="174">
        <v>0.504673212538381</v>
      </c>
      <c r="F44" s="173">
        <v>59274</v>
      </c>
      <c r="G44" s="174">
        <v>1</v>
      </c>
    </row>
    <row r="45" spans="1:7" ht="15">
      <c r="A45" s="290" t="s">
        <v>274</v>
      </c>
      <c r="B45" s="291"/>
      <c r="C45" s="291"/>
      <c r="D45" s="291"/>
      <c r="E45" s="291"/>
      <c r="F45" s="291"/>
      <c r="G45" s="291"/>
    </row>
    <row r="46" ht="15">
      <c r="A46" s="89" t="s">
        <v>244</v>
      </c>
    </row>
  </sheetData>
  <mergeCells count="1">
    <mergeCell ref="A45:G45"/>
  </mergeCells>
  <hyperlinks>
    <hyperlink ref="A46" location="Índex!A1" display="Índex"/>
  </hyperlinks>
  <printOptions/>
  <pageMargins left="0.7" right="0.7" top="0.75" bottom="0.75" header="0.3" footer="0.3"/>
  <pageSetup horizontalDpi="1200" verticalDpi="1200" orientation="portrait" paperSize="9" r:id="rId3"/>
  <headerFooter>
    <oddFooter>&amp;L&amp;G</oddFooter>
  </headerFooter>
  <ignoredErrors>
    <ignoredError sqref="A26" twoDigitTextYear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2020-02-18T11:44:27Z</dcterms:modified>
  <cp:category/>
  <cp:version/>
  <cp:contentType/>
  <cp:contentStatus/>
</cp:coreProperties>
</file>