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6390" tabRatio="893" firstSheet="6" activeTab="22"/>
  </bookViews>
  <sheets>
    <sheet name="Índex" sheetId="1" r:id="rId1"/>
    <sheet name="01.05.01.01" sheetId="2" r:id="rId2"/>
    <sheet name="01.05.01.02" sheetId="3" r:id="rId3"/>
    <sheet name="01.05.01.03" sheetId="4" r:id="rId4"/>
    <sheet name="01.05.01.04" sheetId="5" r:id="rId5"/>
    <sheet name="01.05.01.05" sheetId="6" r:id="rId6"/>
    <sheet name="01.05.01.06" sheetId="7" r:id="rId7"/>
    <sheet name="01.05.01.07" sheetId="8" r:id="rId8"/>
    <sheet name="01.05.01.08" sheetId="9" r:id="rId9"/>
    <sheet name="01.05.01.09" sheetId="10" r:id="rId10"/>
    <sheet name="01.05.02.01" sheetId="11" r:id="rId11"/>
    <sheet name="01.05.02.02" sheetId="12" r:id="rId12"/>
    <sheet name="01.05.02.03" sheetId="13" r:id="rId13"/>
    <sheet name="01.05.02.04" sheetId="14" r:id="rId14"/>
    <sheet name="01.05.02.05" sheetId="15" r:id="rId15"/>
    <sheet name="01.05.02.06" sheetId="16" r:id="rId16"/>
    <sheet name="01.05.02.07" sheetId="17" r:id="rId17"/>
    <sheet name="01.05.02.08" sheetId="18" r:id="rId18"/>
    <sheet name="01.05.02.09" sheetId="19" r:id="rId19"/>
    <sheet name="01.05.02.10" sheetId="20" r:id="rId20"/>
    <sheet name="01.05.02.11" sheetId="21" r:id="rId21"/>
    <sheet name="01.05.02.12" sheetId="22" r:id="rId22"/>
    <sheet name="01.05.02.13" sheetId="23" r:id="rId23"/>
  </sheets>
  <definedNames/>
  <calcPr fullCalcOnLoad="1"/>
</workbook>
</file>

<file path=xl/sharedStrings.xml><?xml version="1.0" encoding="utf-8"?>
<sst xmlns="http://schemas.openxmlformats.org/spreadsheetml/2006/main" count="785" uniqueCount="294">
  <si>
    <t xml:space="preserve">01.05. </t>
  </si>
  <si>
    <t>Origen de la població</t>
  </si>
  <si>
    <t xml:space="preserve">01. </t>
  </si>
  <si>
    <t>POBLACIÓ</t>
  </si>
  <si>
    <t>01.05.01.</t>
  </si>
  <si>
    <t>Lloc de naixement de la població</t>
  </si>
  <si>
    <t>01.05.02.</t>
  </si>
  <si>
    <t>Nacionalitat</t>
  </si>
  <si>
    <t>01.05.02.01.</t>
  </si>
  <si>
    <t>Nacionalitat i sexe de la població últim any</t>
  </si>
  <si>
    <t>Homes</t>
  </si>
  <si>
    <t>%</t>
  </si>
  <si>
    <t>Dones</t>
  </si>
  <si>
    <t>Total</t>
  </si>
  <si>
    <t>Espanyola</t>
  </si>
  <si>
    <t>Estrangera</t>
  </si>
  <si>
    <t>Evolució de la població estrangera</t>
  </si>
  <si>
    <t>01.05.02.04</t>
  </si>
  <si>
    <t>01.05.02.05</t>
  </si>
  <si>
    <t>Piràmide d'edat de la població estrangera</t>
  </si>
  <si>
    <t>01.05.02.06</t>
  </si>
  <si>
    <t>Població amb nacionalitat estrangera per barri i sexe</t>
  </si>
  <si>
    <t>01.05.02.07</t>
  </si>
  <si>
    <t>Reagrupaments familiars per grup d'edat</t>
  </si>
  <si>
    <t>01.05.02.08</t>
  </si>
  <si>
    <t>Reagrupaments familiars per nacionalitat</t>
  </si>
  <si>
    <t>Piràmide d'edat de la població espanyola</t>
  </si>
  <si>
    <t>01.05.02.09</t>
  </si>
  <si>
    <t>01.05.02.10</t>
  </si>
  <si>
    <t>Estrangers/es nacionalitzats per sexe i edat</t>
  </si>
  <si>
    <t>01.05.02.11</t>
  </si>
  <si>
    <t>Estrangers/es nacionalitzats per barri i grup d'edat</t>
  </si>
  <si>
    <t>01.05.02.12</t>
  </si>
  <si>
    <t>01.05.02.13</t>
  </si>
  <si>
    <t>01.05.02.01</t>
  </si>
  <si>
    <t>01.05.02.02</t>
  </si>
  <si>
    <t>01.05.02.03</t>
  </si>
  <si>
    <t>Any</t>
  </si>
  <si>
    <t>Resta UE</t>
  </si>
  <si>
    <t>Resta Europa</t>
  </si>
  <si>
    <t>Àfrica</t>
  </si>
  <si>
    <t>Amèrica</t>
  </si>
  <si>
    <t>Àsia i Oceania</t>
  </si>
  <si>
    <t>País</t>
  </si>
  <si>
    <t>MARRUECOS</t>
  </si>
  <si>
    <t>RUMANIA</t>
  </si>
  <si>
    <t>CHINA</t>
  </si>
  <si>
    <t>ITALIA</t>
  </si>
  <si>
    <t>PAKISTAN</t>
  </si>
  <si>
    <t>COLOMBIA</t>
  </si>
  <si>
    <t>INDIA</t>
  </si>
  <si>
    <t>ARGENTINA</t>
  </si>
  <si>
    <t>ECUADOR</t>
  </si>
  <si>
    <t>URUGUAY</t>
  </si>
  <si>
    <t>BOLIVIA</t>
  </si>
  <si>
    <t>PERU</t>
  </si>
  <si>
    <t>PORTUGAL</t>
  </si>
  <si>
    <t>CUBA</t>
  </si>
  <si>
    <t>BRASIL</t>
  </si>
  <si>
    <t>FRANCIA</t>
  </si>
  <si>
    <t>VENEZUELA</t>
  </si>
  <si>
    <t>CHILE</t>
  </si>
  <si>
    <t>HONDURAS</t>
  </si>
  <si>
    <t>ALEMANIA</t>
  </si>
  <si>
    <t>UCRANIA</t>
  </si>
  <si>
    <t>PARAGUAY</t>
  </si>
  <si>
    <t>RUSIA</t>
  </si>
  <si>
    <t>Edat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</si>
  <si>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</si>
  <si>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</si>
  <si>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</si>
  <si>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</si>
  <si>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</si>
  <si>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</si>
  <si>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</si>
  <si>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</si>
  <si>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</si>
  <si>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</si>
  <si>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</si>
  <si>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</si>
  <si>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</si>
  <si>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</si>
  <si>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</si>
  <si>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</si>
  <si>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</si>
  <si>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</si>
  <si>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</si>
  <si>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i més</t>
  </si>
  <si>
    <t>Barri</t>
  </si>
  <si>
    <t>Barri Antic</t>
  </si>
  <si>
    <t>L'Eixample Centre</t>
  </si>
  <si>
    <t>La Montserratina</t>
  </si>
  <si>
    <t>El Ginestar</t>
  </si>
  <si>
    <t>La Torre-Roja-Campreciós</t>
  </si>
  <si>
    <t>Barri de Sales</t>
  </si>
  <si>
    <t>Grup Sant Jordi</t>
  </si>
  <si>
    <t>Can Sellarés</t>
  </si>
  <si>
    <t>El Poblat Roca</t>
  </si>
  <si>
    <t>Can Palmer - Can Batllori</t>
  </si>
  <si>
    <t>El Torrent Ballester</t>
  </si>
  <si>
    <t>Grup edat</t>
  </si>
  <si>
    <t>Bolívia</t>
  </si>
  <si>
    <t>Brasil</t>
  </si>
  <si>
    <t>Canada</t>
  </si>
  <si>
    <t>Colòmbia</t>
  </si>
  <si>
    <t>Cuba</t>
  </si>
  <si>
    <t>Equador</t>
  </si>
  <si>
    <t>Filipinas</t>
  </si>
  <si>
    <t>Ghana</t>
  </si>
  <si>
    <t>Índia</t>
  </si>
  <si>
    <t>Mali</t>
  </si>
  <si>
    <t>Marroc</t>
  </si>
  <si>
    <t>Pakistan</t>
  </si>
  <si>
    <t>Paraguai</t>
  </si>
  <si>
    <t>Perú</t>
  </si>
  <si>
    <t>Ucraina</t>
  </si>
  <si>
    <t>Xile</t>
  </si>
  <si>
    <t>Xina</t>
  </si>
  <si>
    <t>Grup d'edat</t>
  </si>
  <si>
    <t>0-15</t>
  </si>
  <si>
    <t>16-44</t>
  </si>
  <si>
    <t>45-64</t>
  </si>
  <si>
    <t>65i+</t>
  </si>
  <si>
    <t>REPUBLICA DOMINICANA</t>
  </si>
  <si>
    <t>País naixement</t>
  </si>
  <si>
    <t>01.05.01.01</t>
  </si>
  <si>
    <t>Població per província de naixement</t>
  </si>
  <si>
    <t>Comunitat Autònoma de naixement per sexe</t>
  </si>
  <si>
    <t>Població per Comunitat Autònoma de naixement i grups d'edat</t>
  </si>
  <si>
    <t>Població per Comunitat Autònoma de naixement i Barri</t>
  </si>
  <si>
    <t>Rànquing 25 països de naixement de la població nascuda a l'estranger i sexe</t>
  </si>
  <si>
    <t>Piràmide d'edat de la població nascuda a Espanya</t>
  </si>
  <si>
    <t>Piràmide d'edat de la població nascuda a l'estranger</t>
  </si>
  <si>
    <t>01.05.01.02</t>
  </si>
  <si>
    <t>01.05.01.03</t>
  </si>
  <si>
    <t>01.05.01.04</t>
  </si>
  <si>
    <t>01.05.01.05</t>
  </si>
  <si>
    <t>01.05.01.06</t>
  </si>
  <si>
    <t>01.05.01.07</t>
  </si>
  <si>
    <t>01.05.01.08</t>
  </si>
  <si>
    <t>Població per lloc de naixement últim any</t>
  </si>
  <si>
    <t>01.05.01.09</t>
  </si>
  <si>
    <t>Població per lloc de naixement. Últim any</t>
  </si>
  <si>
    <t>Lloc naixement</t>
  </si>
  <si>
    <t>Espanya</t>
  </si>
  <si>
    <t>Estranger</t>
  </si>
  <si>
    <t>Província</t>
  </si>
  <si>
    <t>A CORUÑA</t>
  </si>
  <si>
    <t>ALACANT</t>
  </si>
  <si>
    <t>ALAVA</t>
  </si>
  <si>
    <t>ALBACETE</t>
  </si>
  <si>
    <t>ALMERIA</t>
  </si>
  <si>
    <t>ASTURIAS</t>
  </si>
  <si>
    <t>AVILA</t>
  </si>
  <si>
    <t>BADAJOZ</t>
  </si>
  <si>
    <t>BARCELONA</t>
  </si>
  <si>
    <t>BURGOS</t>
  </si>
  <si>
    <t>CACERES</t>
  </si>
  <si>
    <t>CADIZ</t>
  </si>
  <si>
    <t>CANTABRIA</t>
  </si>
  <si>
    <t>CASTELLO DE LA PL</t>
  </si>
  <si>
    <t>CEUTA</t>
  </si>
  <si>
    <t>CIUDAD REAL</t>
  </si>
  <si>
    <t>CORDOBA</t>
  </si>
  <si>
    <t>CUENCA</t>
  </si>
  <si>
    <t>GIRONA</t>
  </si>
  <si>
    <t>GRANADA</t>
  </si>
  <si>
    <t>GUADALAJARA</t>
  </si>
  <si>
    <t>GUIPUZCOA</t>
  </si>
  <si>
    <t>HUELVA</t>
  </si>
  <si>
    <t>HUESCA</t>
  </si>
  <si>
    <t>ILLES BALEARS</t>
  </si>
  <si>
    <t>JAEN</t>
  </si>
  <si>
    <t>LA RIOJA</t>
  </si>
  <si>
    <t>LAS PALMAS</t>
  </si>
  <si>
    <t>LEON</t>
  </si>
  <si>
    <t>LLEIDA</t>
  </si>
  <si>
    <t>LUGO</t>
  </si>
  <si>
    <t>MADRID</t>
  </si>
  <si>
    <t>MALAGA</t>
  </si>
  <si>
    <t>MELILLA</t>
  </si>
  <si>
    <t>MURCIA</t>
  </si>
  <si>
    <t>NAVARRA</t>
  </si>
  <si>
    <t>OURENSE</t>
  </si>
  <si>
    <t>PALENCIA</t>
  </si>
  <si>
    <t>PONTEVEDRA</t>
  </si>
  <si>
    <t>S C TENERIFE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</si>
  <si>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</si>
  <si>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</si>
  <si>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</si>
  <si>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</si>
  <si>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</si>
  <si>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</si>
  <si>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</si>
  <si>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</si>
  <si>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</si>
  <si>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</si>
  <si>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</si>
  <si>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</si>
  <si>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ESTRANGER</t>
  </si>
  <si>
    <t>CCAA de naixement</t>
  </si>
  <si>
    <t xml:space="preserve">% </t>
  </si>
  <si>
    <t>Andalusia</t>
  </si>
  <si>
    <t>Aragó</t>
  </si>
  <si>
    <t>Astúries</t>
  </si>
  <si>
    <t>Balears</t>
  </si>
  <si>
    <t>Canàries</t>
  </si>
  <si>
    <t>Cantàbria</t>
  </si>
  <si>
    <t>Castella i Lleó</t>
  </si>
  <si>
    <t>Catalunya</t>
  </si>
  <si>
    <t>Ceuta</t>
  </si>
  <si>
    <t>Extremadura</t>
  </si>
  <si>
    <t>Galícia</t>
  </si>
  <si>
    <t>La Rioja</t>
  </si>
  <si>
    <t>Madrid</t>
  </si>
  <si>
    <t>Múrcia</t>
  </si>
  <si>
    <t>Navarra</t>
  </si>
  <si>
    <t>País Basc</t>
  </si>
  <si>
    <t>País Valencià</t>
  </si>
  <si>
    <t>Melilla</t>
  </si>
  <si>
    <t>CCAA naixement</t>
  </si>
  <si>
    <t>0-14</t>
  </si>
  <si>
    <t>15-29</t>
  </si>
  <si>
    <t>30-44</t>
  </si>
  <si>
    <t>45-59</t>
  </si>
  <si>
    <t>60-74</t>
  </si>
  <si>
    <t>75-89</t>
  </si>
  <si>
    <t>90 i+</t>
  </si>
  <si>
    <t>CCAA Naixement</t>
  </si>
  <si>
    <t>El Mas Ratés</t>
  </si>
  <si>
    <t>Població per continent de naixement i sexe</t>
  </si>
  <si>
    <t>Continent naixement</t>
  </si>
  <si>
    <t>Europa Comunitària</t>
  </si>
  <si>
    <t>Àsia</t>
  </si>
  <si>
    <t>Oceania</t>
  </si>
  <si>
    <t>Senegal</t>
  </si>
  <si>
    <t>Rep. Dominicana</t>
  </si>
  <si>
    <t>Població de nacionalitat estrangera per continent</t>
  </si>
  <si>
    <t>Població estrangera</t>
  </si>
  <si>
    <t>Població total</t>
  </si>
  <si>
    <t>01.05.02.11. Estrangers/es nacionalitzats per barri i grup d'edat</t>
  </si>
  <si>
    <t>Índex</t>
  </si>
  <si>
    <t>01.05.02.07. Població amb nacionalitat estrangera per barri i sexe</t>
  </si>
  <si>
    <t>Font: Ajuntament de Viladecans, a partir de les dades de la Delegació del Govern a Catalunya</t>
  </si>
  <si>
    <t>01.05.02. Nacionalitat</t>
  </si>
  <si>
    <t>01.05.01.02. Població per província de naixement</t>
  </si>
  <si>
    <t>Can Palmer- Can Batllori</t>
  </si>
  <si>
    <t>L'Alba-Rosa- Can Guardiola</t>
  </si>
  <si>
    <t>01.05.01.05. Població per Comunitat Autònoma de naixement i Barri</t>
  </si>
  <si>
    <t>La Montserra-tina</t>
  </si>
  <si>
    <t>01.05.01.06. Població per continent de naixement i sexe</t>
  </si>
  <si>
    <t>01.05.01.07. Rànquing 25 països de naixement de la població nascuda a l'estranger i sexe</t>
  </si>
  <si>
    <t xml:space="preserve">Font: Ajuntament de Viladecans, a partir de les dades de l' IDESCAT </t>
  </si>
  <si>
    <t>01.05.02.02.Evolució de la població estrangera</t>
  </si>
  <si>
    <t>01.05.02.03. Població de nacionalitat estrangera per continent</t>
  </si>
  <si>
    <t>Font: Ajuntament de Viladecans, a partir de les dades de l'Idescat, Xifres Oficials de Població</t>
  </si>
  <si>
    <t>01.05.02.06. Piràmide d'edat de la població estrangera</t>
  </si>
  <si>
    <t>60 i+</t>
  </si>
  <si>
    <t>01.05.02.09. Reagrupaments familiars per nacionalitat</t>
  </si>
  <si>
    <t>Estrangers/es nacionalitzats per país de nacionalitat anterior i grup d'edat</t>
  </si>
  <si>
    <t>Estrangers/es nacionalitzats per país de nacionalitat anterior i sexe</t>
  </si>
  <si>
    <t>01.05.02.12. Estrangers/es nacionalitzats per país de nacionalitat anterior i sexe</t>
  </si>
  <si>
    <t>01.05.02.13. Estrangers/es nacionalitzats per país de nacionalitat anterior i grup d'edat</t>
  </si>
  <si>
    <t>Castella i la Manxa</t>
  </si>
  <si>
    <t>0-5</t>
  </si>
  <si>
    <t>REINO UNIDO</t>
  </si>
  <si>
    <t>Vietnam</t>
  </si>
  <si>
    <t>País valencià</t>
  </si>
  <si>
    <t>Font: Ajuntament de Viladecans. Padró Municipal d'Habitants, dades a 1 de gener de 2019</t>
  </si>
  <si>
    <t xml:space="preserve">Font: Ajuntament de Viladecans, </t>
  </si>
  <si>
    <t>01.05.02.04. Rànquing 25 nacionalitats estrangeres per país i sexe</t>
  </si>
  <si>
    <t>Rànquing 25 nacionalitats estrangeres per país i sexe</t>
  </si>
  <si>
    <t>La Torre-roja -Campreciós</t>
  </si>
  <si>
    <t>Can Sellarès</t>
  </si>
  <si>
    <t>L'Alba-Rosa Can Guardiola</t>
  </si>
  <si>
    <t>El Mas Ratès</t>
  </si>
  <si>
    <t>Gambia</t>
  </si>
  <si>
    <t>Rusia</t>
  </si>
  <si>
    <t>L'Alba-Rosa-Can Guardiola</t>
  </si>
  <si>
    <t>i Padró Municipal d'habitants, dades a 1 de gener de 2020</t>
  </si>
  <si>
    <t>2000-2020</t>
  </si>
  <si>
    <t>Padró Municipal d'Habitants, dades provisionals a 1 de gener de 2020</t>
  </si>
  <si>
    <t>Font: Ajuntament de Viladecans. Padró Municipal d'Habitants, dades a 1 de gener de 2020</t>
  </si>
  <si>
    <t>Font: Ajuntament de Viladecans. Padró Municipal d'Habitants, moviments de l'any 2019</t>
  </si>
  <si>
    <t>Durant el 2019 no ens ha arribat tota la informació dels reagrupaments familiars i per aquest motiu publiquem les del 2018.</t>
  </si>
  <si>
    <t>01.05.02.08. Reagrupaments familiars per grup d'edat. 2018</t>
  </si>
  <si>
    <t>45 i+</t>
  </si>
  <si>
    <t>GUINEA ECUATORIAL</t>
  </si>
  <si>
    <t>MEXICO</t>
  </si>
  <si>
    <t>NICARAGUA</t>
  </si>
  <si>
    <t>NIGERIA</t>
  </si>
  <si>
    <t>Font: Ajuntament de Viladecans. Padró Municipal d'habitants, dades a 1 de gener de 2020</t>
  </si>
  <si>
    <t>Font: Ajuntament de Viladecans. Padró Municipal d'Habitants, dades provisionals a 1 de gener de 2020</t>
  </si>
  <si>
    <t>95i+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</si>
</sst>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%"/>
    <numFmt numFmtId="166" formatCode="####.00%"/>
    <numFmt numFmtId="167" formatCode="0.0"/>
    <numFmt numFmtId="168" formatCode="0.0%"/>
    <numFmt numFmtId="169" formatCode="####.0%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57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i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u val="single"/>
      <sz val="10"/>
      <color theme="6" tint="-0.4999699890613556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i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FF0000"/>
      <name val="Arial"/>
      <family val="2"/>
    </font>
    <font>
      <b/>
      <sz val="9"/>
      <color theme="5"/>
      <name val="Arial"/>
      <family val="2"/>
    </font>
    <font>
      <sz val="9"/>
      <color theme="5"/>
      <name val="Arial"/>
      <family val="2"/>
    </font>
    <font>
      <b/>
      <sz val="11"/>
      <color theme="5"/>
      <name val="Arial"/>
      <family val="2"/>
    </font>
    <font>
      <sz val="11"/>
      <color theme="5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B38A46"/>
      </bottom>
    </border>
    <border>
      <left/>
      <right/>
      <top style="thin">
        <color rgb="FFB38A46"/>
      </top>
      <bottom style="medium">
        <color rgb="FFB38A46"/>
      </bottom>
    </border>
    <border>
      <left/>
      <right/>
      <top/>
      <bottom style="medium">
        <color rgb="FFB38A46"/>
      </bottom>
    </border>
    <border>
      <left style="thin">
        <color rgb="FFB38A46"/>
      </left>
      <right/>
      <top style="thin">
        <color rgb="FFB38A46"/>
      </top>
      <bottom style="medium">
        <color rgb="FFB38A46"/>
      </bottom>
    </border>
    <border>
      <left/>
      <right style="thin">
        <color rgb="FFB38A46"/>
      </right>
      <top style="thin">
        <color rgb="FFB38A46"/>
      </top>
      <bottom style="medium">
        <color rgb="FFB38A46"/>
      </bottom>
    </border>
    <border>
      <left style="thin">
        <color rgb="FFB38A46"/>
      </left>
      <right/>
      <top/>
      <bottom/>
    </border>
    <border>
      <left/>
      <right style="thin">
        <color rgb="FFB38A46"/>
      </right>
      <top/>
      <bottom/>
    </border>
    <border>
      <left style="thin">
        <color rgb="FFB38A46"/>
      </left>
      <right/>
      <top style="medium">
        <color rgb="FFB38A46"/>
      </top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0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52" applyFont="1" applyBorder="1" applyAlignment="1">
      <alignment horizontal="left" vertical="top" wrapText="1"/>
      <protection/>
    </xf>
    <xf numFmtId="164" fontId="8" fillId="0" borderId="0" xfId="52" applyNumberFormat="1" applyFont="1" applyBorder="1" applyAlignment="1">
      <alignment horizontal="center" vertical="top"/>
      <protection/>
    </xf>
    <xf numFmtId="10" fontId="8" fillId="0" borderId="0" xfId="52" applyNumberFormat="1" applyFont="1" applyBorder="1" applyAlignment="1">
      <alignment horizontal="center" vertical="top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54" applyFont="1">
      <alignment/>
      <protection/>
    </xf>
    <xf numFmtId="0" fontId="0" fillId="0" borderId="0" xfId="54">
      <alignment/>
      <protection/>
    </xf>
    <xf numFmtId="0" fontId="63" fillId="0" borderId="0" xfId="54" applyFont="1">
      <alignment/>
      <protection/>
    </xf>
    <xf numFmtId="0" fontId="59" fillId="0" borderId="0" xfId="0" applyFont="1" applyAlignment="1">
      <alignment/>
    </xf>
    <xf numFmtId="0" fontId="61" fillId="0" borderId="0" xfId="0" applyFont="1" applyAlignment="1">
      <alignment horizontal="left"/>
    </xf>
    <xf numFmtId="0" fontId="61" fillId="0" borderId="0" xfId="54" applyFont="1" applyAlignment="1">
      <alignment horizontal="left"/>
      <protection/>
    </xf>
    <xf numFmtId="0" fontId="63" fillId="0" borderId="0" xfId="54" applyFont="1" applyAlignment="1">
      <alignment horizontal="left"/>
      <protection/>
    </xf>
    <xf numFmtId="0" fontId="63" fillId="0" borderId="0" xfId="0" applyFont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Alignment="1">
      <alignment horizontal="left"/>
    </xf>
    <xf numFmtId="0" fontId="8" fillId="0" borderId="0" xfId="54" applyFont="1" applyBorder="1" applyAlignment="1">
      <alignment horizontal="left" vertical="top" wrapText="1"/>
      <protection/>
    </xf>
    <xf numFmtId="164" fontId="8" fillId="0" borderId="0" xfId="70" applyNumberFormat="1" applyFont="1" applyBorder="1" applyAlignment="1">
      <alignment horizontal="right" vertical="center"/>
      <protection/>
    </xf>
    <xf numFmtId="165" fontId="8" fillId="0" borderId="0" xfId="70" applyNumberFormat="1" applyFont="1" applyBorder="1" applyAlignment="1">
      <alignment horizontal="right" vertical="center"/>
      <protection/>
    </xf>
    <xf numFmtId="164" fontId="8" fillId="0" borderId="0" xfId="54" applyNumberFormat="1" applyFont="1" applyBorder="1" applyAlignment="1">
      <alignment horizontal="right" vertical="top"/>
      <protection/>
    </xf>
    <xf numFmtId="10" fontId="8" fillId="0" borderId="0" xfId="54" applyNumberFormat="1" applyFont="1" applyBorder="1" applyAlignment="1">
      <alignment horizontal="right" vertical="top"/>
      <protection/>
    </xf>
    <xf numFmtId="0" fontId="8" fillId="0" borderId="0" xfId="71" applyFont="1" applyBorder="1" applyAlignment="1">
      <alignment horizontal="left" vertical="top" wrapText="1"/>
      <protection/>
    </xf>
    <xf numFmtId="0" fontId="14" fillId="0" borderId="0" xfId="54" applyFont="1" applyFill="1" applyBorder="1" applyAlignment="1">
      <alignment/>
      <protection/>
    </xf>
    <xf numFmtId="0" fontId="0" fillId="0" borderId="0" xfId="54" applyFill="1" applyBorder="1">
      <alignment/>
      <protection/>
    </xf>
    <xf numFmtId="164" fontId="8" fillId="0" borderId="0" xfId="54" applyNumberFormat="1" applyFont="1" applyBorder="1" applyAlignment="1">
      <alignment horizontal="center" vertical="top"/>
      <protection/>
    </xf>
    <xf numFmtId="9" fontId="8" fillId="0" borderId="0" xfId="54" applyNumberFormat="1" applyFont="1" applyBorder="1" applyAlignment="1">
      <alignment horizontal="center" vertical="top"/>
      <protection/>
    </xf>
    <xf numFmtId="10" fontId="8" fillId="0" borderId="0" xfId="54" applyNumberFormat="1" applyFont="1" applyBorder="1" applyAlignment="1">
      <alignment horizontal="center" vertical="top"/>
      <protection/>
    </xf>
    <xf numFmtId="0" fontId="0" fillId="0" borderId="0" xfId="54" applyAlignment="1">
      <alignment horizontal="right"/>
      <protection/>
    </xf>
    <xf numFmtId="0" fontId="0" fillId="0" borderId="0" xfId="54" applyAlignment="1">
      <alignment/>
      <protection/>
    </xf>
    <xf numFmtId="0" fontId="8" fillId="0" borderId="0" xfId="53" applyFont="1" applyBorder="1" applyAlignment="1">
      <alignment horizontal="left" vertical="top" wrapText="1"/>
      <protection/>
    </xf>
    <xf numFmtId="164" fontId="8" fillId="0" borderId="0" xfId="53" applyNumberFormat="1" applyFont="1" applyBorder="1" applyAlignment="1">
      <alignment horizontal="center" vertical="top"/>
      <protection/>
    </xf>
    <xf numFmtId="10" fontId="8" fillId="0" borderId="0" xfId="53" applyNumberFormat="1" applyFont="1" applyBorder="1" applyAlignment="1">
      <alignment horizontal="center" vertical="top"/>
      <protection/>
    </xf>
    <xf numFmtId="0" fontId="65" fillId="0" borderId="0" xfId="54" applyFont="1">
      <alignment/>
      <protection/>
    </xf>
    <xf numFmtId="0" fontId="65" fillId="0" borderId="0" xfId="54" applyFont="1" applyAlignment="1">
      <alignment horizontal="center"/>
      <protection/>
    </xf>
    <xf numFmtId="0" fontId="8" fillId="0" borderId="0" xfId="55" applyFont="1" applyBorder="1" applyAlignment="1">
      <alignment horizontal="left" vertical="top" wrapText="1"/>
      <protection/>
    </xf>
    <xf numFmtId="164" fontId="8" fillId="0" borderId="0" xfId="55" applyNumberFormat="1" applyFont="1" applyBorder="1" applyAlignment="1">
      <alignment horizontal="right" vertical="top"/>
      <protection/>
    </xf>
    <xf numFmtId="10" fontId="8" fillId="0" borderId="0" xfId="55" applyNumberFormat="1" applyFont="1" applyBorder="1" applyAlignment="1">
      <alignment horizontal="right" vertical="top"/>
      <protection/>
    </xf>
    <xf numFmtId="0" fontId="17" fillId="0" borderId="0" xfId="55" applyFont="1" applyBorder="1" applyAlignment="1">
      <alignment horizontal="left" vertical="top" wrapText="1"/>
      <protection/>
    </xf>
    <xf numFmtId="164" fontId="17" fillId="0" borderId="0" xfId="55" applyNumberFormat="1" applyFont="1" applyBorder="1" applyAlignment="1">
      <alignment horizontal="right" vertical="top"/>
      <protection/>
    </xf>
    <xf numFmtId="10" fontId="17" fillId="0" borderId="0" xfId="55" applyNumberFormat="1" applyFont="1" applyBorder="1" applyAlignment="1">
      <alignment horizontal="right" vertical="top"/>
      <protection/>
    </xf>
    <xf numFmtId="0" fontId="8" fillId="0" borderId="0" xfId="56" applyFont="1" applyBorder="1" applyAlignment="1">
      <alignment horizontal="left" vertical="top" wrapText="1"/>
      <protection/>
    </xf>
    <xf numFmtId="164" fontId="8" fillId="0" borderId="0" xfId="56" applyNumberFormat="1" applyFont="1" applyBorder="1" applyAlignment="1">
      <alignment horizontal="right" vertical="top"/>
      <protection/>
    </xf>
    <xf numFmtId="10" fontId="8" fillId="0" borderId="0" xfId="56" applyNumberFormat="1" applyFont="1" applyBorder="1" applyAlignment="1">
      <alignment horizontal="right" vertical="top"/>
      <protection/>
    </xf>
    <xf numFmtId="0" fontId="17" fillId="0" borderId="0" xfId="56" applyFont="1" applyBorder="1" applyAlignment="1">
      <alignment horizontal="left" vertical="top" wrapText="1"/>
      <protection/>
    </xf>
    <xf numFmtId="164" fontId="17" fillId="0" borderId="0" xfId="56" applyNumberFormat="1" applyFont="1" applyBorder="1" applyAlignment="1">
      <alignment horizontal="right" vertical="top"/>
      <protection/>
    </xf>
    <xf numFmtId="10" fontId="17" fillId="0" borderId="0" xfId="56" applyNumberFormat="1" applyFont="1" applyBorder="1" applyAlignment="1">
      <alignment horizontal="right" vertical="top"/>
      <protection/>
    </xf>
    <xf numFmtId="0" fontId="66" fillId="0" borderId="0" xfId="75" applyFont="1" applyFill="1" applyBorder="1" applyAlignment="1">
      <alignment horizontal="left" vertical="top" wrapText="1"/>
      <protection/>
    </xf>
    <xf numFmtId="164" fontId="66" fillId="0" borderId="0" xfId="81" applyNumberFormat="1" applyFont="1" applyFill="1" applyBorder="1" applyAlignment="1">
      <alignment horizontal="right" vertical="center"/>
      <protection/>
    </xf>
    <xf numFmtId="164" fontId="66" fillId="0" borderId="0" xfId="82" applyNumberFormat="1" applyFont="1" applyFill="1" applyBorder="1" applyAlignment="1">
      <alignment horizontal="right" vertical="center"/>
      <protection/>
    </xf>
    <xf numFmtId="0" fontId="66" fillId="0" borderId="0" xfId="76" applyFont="1" applyFill="1" applyBorder="1" applyAlignment="1">
      <alignment horizontal="left" vertical="top" wrapText="1"/>
      <protection/>
    </xf>
    <xf numFmtId="164" fontId="66" fillId="0" borderId="0" xfId="83" applyNumberFormat="1" applyFont="1" applyFill="1" applyBorder="1" applyAlignment="1">
      <alignment horizontal="right" vertical="center"/>
      <protection/>
    </xf>
    <xf numFmtId="164" fontId="66" fillId="0" borderId="0" xfId="84" applyNumberFormat="1" applyFont="1" applyFill="1" applyBorder="1" applyAlignment="1">
      <alignment horizontal="right" vertical="center"/>
      <protection/>
    </xf>
    <xf numFmtId="0" fontId="67" fillId="0" borderId="0" xfId="76" applyFont="1" applyFill="1" applyBorder="1" applyAlignment="1">
      <alignment horizontal="left" vertical="top" wrapText="1"/>
      <protection/>
    </xf>
    <xf numFmtId="164" fontId="67" fillId="0" borderId="0" xfId="83" applyNumberFormat="1" applyFont="1" applyFill="1" applyBorder="1" applyAlignment="1">
      <alignment horizontal="right" vertical="center"/>
      <protection/>
    </xf>
    <xf numFmtId="164" fontId="67" fillId="0" borderId="0" xfId="84" applyNumberFormat="1" applyFont="1" applyFill="1" applyBorder="1" applyAlignment="1">
      <alignment horizontal="right" vertical="center"/>
      <protection/>
    </xf>
    <xf numFmtId="0" fontId="8" fillId="0" borderId="0" xfId="57" applyFont="1" applyBorder="1" applyAlignment="1">
      <alignment horizontal="left" vertical="top" wrapText="1"/>
      <protection/>
    </xf>
    <xf numFmtId="164" fontId="8" fillId="0" borderId="0" xfId="57" applyNumberFormat="1" applyFont="1" applyBorder="1" applyAlignment="1">
      <alignment horizontal="right" vertical="top"/>
      <protection/>
    </xf>
    <xf numFmtId="10" fontId="8" fillId="0" borderId="0" xfId="57" applyNumberFormat="1" applyFont="1" applyBorder="1" applyAlignment="1">
      <alignment horizontal="right" vertical="top"/>
      <protection/>
    </xf>
    <xf numFmtId="0" fontId="17" fillId="0" borderId="0" xfId="57" applyFont="1" applyBorder="1" applyAlignment="1">
      <alignment horizontal="left" vertical="top" wrapText="1"/>
      <protection/>
    </xf>
    <xf numFmtId="164" fontId="17" fillId="0" borderId="0" xfId="57" applyNumberFormat="1" applyFont="1" applyBorder="1" applyAlignment="1">
      <alignment horizontal="right" vertical="top"/>
      <protection/>
    </xf>
    <xf numFmtId="10" fontId="17" fillId="0" borderId="0" xfId="57" applyNumberFormat="1" applyFont="1" applyBorder="1" applyAlignment="1">
      <alignment horizontal="right" vertical="top"/>
      <protection/>
    </xf>
    <xf numFmtId="0" fontId="60" fillId="0" borderId="0" xfId="54" applyFont="1" applyBorder="1">
      <alignment/>
      <protection/>
    </xf>
    <xf numFmtId="0" fontId="68" fillId="0" borderId="0" xfId="54" applyFont="1">
      <alignment/>
      <protection/>
    </xf>
    <xf numFmtId="10" fontId="68" fillId="0" borderId="0" xfId="54" applyNumberFormat="1" applyFont="1">
      <alignment/>
      <protection/>
    </xf>
    <xf numFmtId="0" fontId="69" fillId="0" borderId="0" xfId="54" applyFont="1">
      <alignment/>
      <protection/>
    </xf>
    <xf numFmtId="10" fontId="69" fillId="0" borderId="0" xfId="54" applyNumberFormat="1" applyFont="1">
      <alignment/>
      <protection/>
    </xf>
    <xf numFmtId="0" fontId="60" fillId="0" borderId="0" xfId="54" applyFont="1">
      <alignment/>
      <protection/>
    </xf>
    <xf numFmtId="0" fontId="70" fillId="0" borderId="0" xfId="45" applyFont="1" applyAlignment="1" applyProtection="1">
      <alignment horizontal="right"/>
      <protection/>
    </xf>
    <xf numFmtId="0" fontId="71" fillId="0" borderId="0" xfId="54" applyFont="1">
      <alignment/>
      <protection/>
    </xf>
    <xf numFmtId="0" fontId="8" fillId="0" borderId="0" xfId="59" applyFont="1" applyBorder="1" applyAlignment="1">
      <alignment horizontal="left" vertical="top" wrapText="1"/>
      <protection/>
    </xf>
    <xf numFmtId="164" fontId="8" fillId="0" borderId="0" xfId="59" applyNumberFormat="1" applyFont="1" applyBorder="1" applyAlignment="1">
      <alignment horizontal="right" vertical="top"/>
      <protection/>
    </xf>
    <xf numFmtId="10" fontId="8" fillId="0" borderId="0" xfId="59" applyNumberFormat="1" applyFont="1" applyBorder="1" applyAlignment="1">
      <alignment horizontal="right" vertical="top"/>
      <protection/>
    </xf>
    <xf numFmtId="0" fontId="8" fillId="0" borderId="0" xfId="64" applyFont="1" applyBorder="1" applyAlignment="1">
      <alignment horizontal="left" vertical="top" wrapText="1"/>
      <protection/>
    </xf>
    <xf numFmtId="164" fontId="8" fillId="0" borderId="0" xfId="64" applyNumberFormat="1" applyFont="1" applyBorder="1" applyAlignment="1">
      <alignment horizontal="right" vertical="center"/>
      <protection/>
    </xf>
    <xf numFmtId="165" fontId="8" fillId="0" borderId="0" xfId="64" applyNumberFormat="1" applyFont="1" applyBorder="1" applyAlignment="1">
      <alignment horizontal="right" vertical="center"/>
      <protection/>
    </xf>
    <xf numFmtId="166" fontId="8" fillId="0" borderId="0" xfId="64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8" fillId="0" borderId="0" xfId="67" applyFont="1" applyBorder="1" applyAlignment="1">
      <alignment horizontal="left" vertical="top" wrapText="1"/>
      <protection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7" fillId="0" borderId="0" xfId="54" applyFont="1" applyBorder="1" applyAlignment="1">
      <alignment horizontal="right" wrapText="1"/>
      <protection/>
    </xf>
    <xf numFmtId="0" fontId="8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/>
    </xf>
    <xf numFmtId="164" fontId="68" fillId="0" borderId="0" xfId="52" applyNumberFormat="1" applyFont="1" applyBorder="1" applyAlignment="1">
      <alignment horizontal="center" vertical="top"/>
      <protection/>
    </xf>
    <xf numFmtId="0" fontId="72" fillId="0" borderId="0" xfId="0" applyFont="1" applyAlignment="1">
      <alignment/>
    </xf>
    <xf numFmtId="0" fontId="18" fillId="0" borderId="0" xfId="45" applyAlignment="1" applyProtection="1">
      <alignment/>
      <protection/>
    </xf>
    <xf numFmtId="0" fontId="63" fillId="0" borderId="0" xfId="45" applyFont="1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54" applyAlignment="1">
      <alignment horizontal="center"/>
      <protection/>
    </xf>
    <xf numFmtId="0" fontId="64" fillId="0" borderId="0" xfId="0" applyFont="1" applyAlignment="1">
      <alignment horizontal="left"/>
    </xf>
    <xf numFmtId="0" fontId="68" fillId="0" borderId="0" xfId="54" applyFont="1" applyAlignment="1">
      <alignment horizontal="center"/>
      <protection/>
    </xf>
    <xf numFmtId="10" fontId="68" fillId="0" borderId="0" xfId="54" applyNumberFormat="1" applyFont="1" applyAlignment="1">
      <alignment horizontal="center"/>
      <protection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54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0" fontId="6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44" fillId="0" borderId="0" xfId="54" applyFont="1" applyAlignment="1">
      <alignment horizontal="center"/>
      <protection/>
    </xf>
    <xf numFmtId="164" fontId="73" fillId="0" borderId="0" xfId="52" applyNumberFormat="1" applyFont="1" applyBorder="1" applyAlignment="1">
      <alignment horizontal="center" vertical="top"/>
      <protection/>
    </xf>
    <xf numFmtId="0" fontId="44" fillId="0" borderId="0" xfId="54" applyFont="1" applyFill="1" applyAlignment="1">
      <alignment horizontal="center"/>
      <protection/>
    </xf>
    <xf numFmtId="0" fontId="64" fillId="0" borderId="0" xfId="0" applyFont="1" applyBorder="1" applyAlignment="1">
      <alignment horizontal="left"/>
    </xf>
    <xf numFmtId="0" fontId="63" fillId="0" borderId="0" xfId="54" applyFont="1" applyAlignment="1">
      <alignment horizontal="center"/>
      <protection/>
    </xf>
    <xf numFmtId="0" fontId="64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10" fontId="63" fillId="0" borderId="0" xfId="0" applyNumberFormat="1" applyFont="1" applyAlignment="1">
      <alignment horizontal="center"/>
    </xf>
    <xf numFmtId="164" fontId="8" fillId="0" borderId="0" xfId="67" applyNumberFormat="1" applyFont="1" applyBorder="1" applyAlignment="1">
      <alignment horizontal="center" vertical="center"/>
      <protection/>
    </xf>
    <xf numFmtId="165" fontId="8" fillId="0" borderId="0" xfId="67" applyNumberFormat="1" applyFont="1" applyBorder="1" applyAlignment="1">
      <alignment horizontal="center" vertical="center"/>
      <protection/>
    </xf>
    <xf numFmtId="166" fontId="8" fillId="0" borderId="0" xfId="67" applyNumberFormat="1" applyFont="1" applyBorder="1" applyAlignment="1">
      <alignment horizontal="center" vertical="center"/>
      <protection/>
    </xf>
    <xf numFmtId="10" fontId="8" fillId="0" borderId="0" xfId="71" applyNumberFormat="1" applyFont="1" applyBorder="1" applyAlignment="1">
      <alignment horizontal="center" vertical="top"/>
      <protection/>
    </xf>
    <xf numFmtId="164" fontId="8" fillId="0" borderId="0" xfId="71" applyNumberFormat="1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15" fillId="0" borderId="0" xfId="54" applyFont="1" applyFill="1" applyBorder="1" applyAlignment="1">
      <alignment horizontal="left"/>
      <protection/>
    </xf>
    <xf numFmtId="10" fontId="16" fillId="0" borderId="0" xfId="54" applyNumberFormat="1" applyFont="1" applyFill="1" applyBorder="1" applyAlignment="1">
      <alignment horizontal="left"/>
      <protection/>
    </xf>
    <xf numFmtId="164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1" xfId="53" applyFont="1" applyBorder="1" applyAlignment="1">
      <alignment horizontal="left" vertical="center"/>
      <protection/>
    </xf>
    <xf numFmtId="0" fontId="7" fillId="0" borderId="11" xfId="53" applyFont="1" applyBorder="1" applyAlignment="1">
      <alignment horizontal="left" vertical="top" wrapText="1"/>
      <protection/>
    </xf>
    <xf numFmtId="164" fontId="7" fillId="0" borderId="11" xfId="53" applyNumberFormat="1" applyFont="1" applyBorder="1" applyAlignment="1">
      <alignment horizontal="center" vertical="top"/>
      <protection/>
    </xf>
    <xf numFmtId="10" fontId="7" fillId="0" borderId="11" xfId="53" applyNumberFormat="1" applyFont="1" applyBorder="1" applyAlignment="1">
      <alignment horizontal="center" vertical="top"/>
      <protection/>
    </xf>
    <xf numFmtId="9" fontId="7" fillId="0" borderId="11" xfId="53" applyNumberFormat="1" applyFont="1" applyBorder="1" applyAlignment="1">
      <alignment horizontal="center" vertical="top"/>
      <protection/>
    </xf>
    <xf numFmtId="0" fontId="6" fillId="0" borderId="11" xfId="55" applyFont="1" applyBorder="1" applyAlignment="1">
      <alignment horizontal="left" vertical="center"/>
      <protection/>
    </xf>
    <xf numFmtId="0" fontId="7" fillId="0" borderId="11" xfId="55" applyFont="1" applyBorder="1" applyAlignment="1">
      <alignment horizontal="right" wrapText="1"/>
      <protection/>
    </xf>
    <xf numFmtId="0" fontId="7" fillId="0" borderId="11" xfId="55" applyFont="1" applyBorder="1" applyAlignment="1">
      <alignment horizontal="left" vertical="top" wrapText="1"/>
      <protection/>
    </xf>
    <xf numFmtId="164" fontId="7" fillId="0" borderId="11" xfId="55" applyNumberFormat="1" applyFont="1" applyBorder="1" applyAlignment="1">
      <alignment horizontal="right" vertical="top"/>
      <protection/>
    </xf>
    <xf numFmtId="10" fontId="7" fillId="0" borderId="11" xfId="55" applyNumberFormat="1" applyFont="1" applyBorder="1" applyAlignment="1">
      <alignment horizontal="right" vertical="top"/>
      <protection/>
    </xf>
    <xf numFmtId="9" fontId="7" fillId="0" borderId="11" xfId="55" applyNumberFormat="1" applyFont="1" applyBorder="1" applyAlignment="1">
      <alignment horizontal="right" vertical="top"/>
      <protection/>
    </xf>
    <xf numFmtId="0" fontId="15" fillId="0" borderId="11" xfId="56" applyFont="1" applyBorder="1" applyAlignment="1">
      <alignment horizontal="left" vertical="center"/>
      <protection/>
    </xf>
    <xf numFmtId="0" fontId="7" fillId="0" borderId="11" xfId="56" applyFont="1" applyBorder="1" applyAlignment="1">
      <alignment horizontal="right" wrapText="1"/>
      <protection/>
    </xf>
    <xf numFmtId="0" fontId="7" fillId="0" borderId="11" xfId="56" applyFont="1" applyBorder="1" applyAlignment="1">
      <alignment horizontal="left" vertical="top" wrapText="1"/>
      <protection/>
    </xf>
    <xf numFmtId="164" fontId="7" fillId="0" borderId="11" xfId="56" applyNumberFormat="1" applyFont="1" applyBorder="1" applyAlignment="1">
      <alignment horizontal="right" vertical="top"/>
      <protection/>
    </xf>
    <xf numFmtId="10" fontId="7" fillId="0" borderId="11" xfId="56" applyNumberFormat="1" applyFont="1" applyBorder="1" applyAlignment="1">
      <alignment horizontal="right" vertical="top"/>
      <protection/>
    </xf>
    <xf numFmtId="9" fontId="7" fillId="0" borderId="11" xfId="56" applyNumberFormat="1" applyFont="1" applyBorder="1" applyAlignment="1">
      <alignment horizontal="right" vertical="top"/>
      <protection/>
    </xf>
    <xf numFmtId="0" fontId="75" fillId="0" borderId="11" xfId="78" applyFont="1" applyFill="1" applyBorder="1" applyAlignment="1">
      <alignment horizontal="left" wrapText="1"/>
      <protection/>
    </xf>
    <xf numFmtId="0" fontId="75" fillId="0" borderId="11" xfId="79" applyFont="1" applyFill="1" applyBorder="1" applyAlignment="1">
      <alignment horizontal="right" wrapText="1"/>
      <protection/>
    </xf>
    <xf numFmtId="0" fontId="75" fillId="0" borderId="11" xfId="80" applyFont="1" applyFill="1" applyBorder="1" applyAlignment="1">
      <alignment horizontal="right" wrapText="1"/>
      <protection/>
    </xf>
    <xf numFmtId="0" fontId="75" fillId="0" borderId="11" xfId="77" applyFont="1" applyFill="1" applyBorder="1" applyAlignment="1">
      <alignment horizontal="left" vertical="top" wrapText="1"/>
      <protection/>
    </xf>
    <xf numFmtId="164" fontId="75" fillId="0" borderId="11" xfId="85" applyNumberFormat="1" applyFont="1" applyFill="1" applyBorder="1" applyAlignment="1">
      <alignment horizontal="right" vertical="center"/>
      <protection/>
    </xf>
    <xf numFmtId="164" fontId="75" fillId="0" borderId="11" xfId="86" applyNumberFormat="1" applyFont="1" applyFill="1" applyBorder="1" applyAlignment="1">
      <alignment horizontal="right" vertical="center"/>
      <protection/>
    </xf>
    <xf numFmtId="0" fontId="6" fillId="0" borderId="11" xfId="57" applyFont="1" applyBorder="1" applyAlignment="1">
      <alignment horizontal="left" vertical="center"/>
      <protection/>
    </xf>
    <xf numFmtId="0" fontId="7" fillId="0" borderId="11" xfId="57" applyFont="1" applyBorder="1" applyAlignment="1">
      <alignment horizontal="right" wrapText="1"/>
      <protection/>
    </xf>
    <xf numFmtId="0" fontId="7" fillId="0" borderId="11" xfId="57" applyFont="1" applyBorder="1" applyAlignment="1">
      <alignment horizontal="left" vertical="top" wrapText="1"/>
      <protection/>
    </xf>
    <xf numFmtId="164" fontId="7" fillId="0" borderId="11" xfId="57" applyNumberFormat="1" applyFont="1" applyBorder="1" applyAlignment="1">
      <alignment horizontal="right" vertical="top"/>
      <protection/>
    </xf>
    <xf numFmtId="10" fontId="7" fillId="0" borderId="11" xfId="57" applyNumberFormat="1" applyFont="1" applyBorder="1" applyAlignment="1">
      <alignment horizontal="right" vertical="top"/>
      <protection/>
    </xf>
    <xf numFmtId="0" fontId="72" fillId="0" borderId="11" xfId="54" applyFont="1" applyBorder="1" applyAlignment="1">
      <alignment horizontal="right" wrapText="1"/>
      <protection/>
    </xf>
    <xf numFmtId="0" fontId="72" fillId="0" borderId="11" xfId="54" applyFont="1" applyBorder="1" applyAlignment="1">
      <alignment horizontal="right"/>
      <protection/>
    </xf>
    <xf numFmtId="0" fontId="72" fillId="0" borderId="11" xfId="54" applyFont="1" applyBorder="1" applyAlignment="1">
      <alignment wrapText="1"/>
      <protection/>
    </xf>
    <xf numFmtId="0" fontId="72" fillId="0" borderId="11" xfId="54" applyFont="1" applyBorder="1">
      <alignment/>
      <protection/>
    </xf>
    <xf numFmtId="10" fontId="72" fillId="0" borderId="11" xfId="54" applyNumberFormat="1" applyFont="1" applyBorder="1">
      <alignment/>
      <protection/>
    </xf>
    <xf numFmtId="9" fontId="7" fillId="0" borderId="11" xfId="57" applyNumberFormat="1" applyFont="1" applyBorder="1" applyAlignment="1">
      <alignment horizontal="right" vertical="top"/>
      <protection/>
    </xf>
    <xf numFmtId="0" fontId="6" fillId="0" borderId="11" xfId="59" applyFont="1" applyBorder="1" applyAlignment="1">
      <alignment horizontal="left" vertical="center" wrapText="1"/>
      <protection/>
    </xf>
    <xf numFmtId="0" fontId="7" fillId="0" borderId="11" xfId="59" applyFont="1" applyBorder="1" applyAlignment="1">
      <alignment horizontal="right" wrapText="1"/>
      <protection/>
    </xf>
    <xf numFmtId="0" fontId="7" fillId="0" borderId="11" xfId="59" applyFont="1" applyBorder="1" applyAlignment="1">
      <alignment horizontal="left" vertical="top" wrapText="1"/>
      <protection/>
    </xf>
    <xf numFmtId="164" fontId="7" fillId="0" borderId="11" xfId="59" applyNumberFormat="1" applyFont="1" applyBorder="1" applyAlignment="1">
      <alignment horizontal="right" vertical="top"/>
      <protection/>
    </xf>
    <xf numFmtId="10" fontId="7" fillId="0" borderId="11" xfId="59" applyNumberFormat="1" applyFont="1" applyBorder="1" applyAlignment="1">
      <alignment horizontal="right" vertical="top"/>
      <protection/>
    </xf>
    <xf numFmtId="9" fontId="7" fillId="0" borderId="11" xfId="59" applyNumberFormat="1" applyFont="1" applyBorder="1" applyAlignment="1">
      <alignment horizontal="right" vertical="top"/>
      <protection/>
    </xf>
    <xf numFmtId="0" fontId="6" fillId="0" borderId="11" xfId="58" applyFont="1" applyBorder="1" applyAlignment="1">
      <alignment horizontal="left" vertical="center"/>
      <protection/>
    </xf>
    <xf numFmtId="0" fontId="7" fillId="0" borderId="11" xfId="58" applyFont="1" applyBorder="1" applyAlignment="1">
      <alignment horizontal="right" wrapText="1"/>
      <protection/>
    </xf>
    <xf numFmtId="0" fontId="8" fillId="0" borderId="12" xfId="64" applyFont="1" applyBorder="1" applyAlignment="1">
      <alignment horizontal="left" vertical="top" wrapText="1"/>
      <protection/>
    </xf>
    <xf numFmtId="164" fontId="8" fillId="0" borderId="12" xfId="64" applyNumberFormat="1" applyFont="1" applyBorder="1" applyAlignment="1">
      <alignment horizontal="right" vertical="center"/>
      <protection/>
    </xf>
    <xf numFmtId="0" fontId="72" fillId="0" borderId="11" xfId="54" applyFont="1" applyBorder="1" applyAlignment="1">
      <alignment horizontal="left" vertical="center"/>
      <protection/>
    </xf>
    <xf numFmtId="0" fontId="7" fillId="0" borderId="11" xfId="54" applyFont="1" applyBorder="1" applyAlignment="1">
      <alignment horizontal="center" wrapText="1"/>
      <protection/>
    </xf>
    <xf numFmtId="0" fontId="72" fillId="0" borderId="11" xfId="54" applyFont="1" applyBorder="1" applyAlignment="1">
      <alignment horizontal="center"/>
      <protection/>
    </xf>
    <xf numFmtId="9" fontId="68" fillId="0" borderId="11" xfId="54" applyNumberFormat="1" applyFont="1" applyBorder="1" applyAlignment="1">
      <alignment horizontal="center"/>
      <protection/>
    </xf>
    <xf numFmtId="0" fontId="59" fillId="0" borderId="11" xfId="54" applyFont="1" applyBorder="1" applyAlignment="1">
      <alignment horizontal="left" vertical="center"/>
      <protection/>
    </xf>
    <xf numFmtId="0" fontId="7" fillId="0" borderId="11" xfId="54" applyFont="1" applyBorder="1" applyAlignment="1">
      <alignment horizontal="right" wrapText="1"/>
      <protection/>
    </xf>
    <xf numFmtId="0" fontId="7" fillId="0" borderId="11" xfId="54" applyFont="1" applyBorder="1" applyAlignment="1">
      <alignment horizontal="left" vertical="top" wrapText="1"/>
      <protection/>
    </xf>
    <xf numFmtId="164" fontId="7" fillId="0" borderId="11" xfId="54" applyNumberFormat="1" applyFont="1" applyBorder="1" applyAlignment="1">
      <alignment horizontal="right" vertical="top"/>
      <protection/>
    </xf>
    <xf numFmtId="9" fontId="7" fillId="0" borderId="11" xfId="54" applyNumberFormat="1" applyFont="1" applyBorder="1" applyAlignment="1">
      <alignment horizontal="right" vertical="top"/>
      <protection/>
    </xf>
    <xf numFmtId="0" fontId="6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Border="1" applyAlignment="1">
      <alignment horizontal="left" vertical="top" wrapText="1"/>
      <protection/>
    </xf>
    <xf numFmtId="164" fontId="7" fillId="0" borderId="11" xfId="52" applyNumberFormat="1" applyFont="1" applyBorder="1" applyAlignment="1">
      <alignment horizontal="center" vertical="top"/>
      <protection/>
    </xf>
    <xf numFmtId="9" fontId="7" fillId="0" borderId="11" xfId="52" applyNumberFormat="1" applyFont="1" applyBorder="1" applyAlignment="1">
      <alignment horizontal="center" vertical="top"/>
      <protection/>
    </xf>
    <xf numFmtId="0" fontId="72" fillId="0" borderId="11" xfId="0" applyFont="1" applyBorder="1" applyAlignment="1">
      <alignment horizontal="left"/>
    </xf>
    <xf numFmtId="0" fontId="72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left"/>
    </xf>
    <xf numFmtId="0" fontId="68" fillId="0" borderId="12" xfId="54" applyFont="1" applyBorder="1" applyAlignment="1">
      <alignment horizontal="center"/>
      <protection/>
    </xf>
    <xf numFmtId="10" fontId="68" fillId="0" borderId="12" xfId="0" applyNumberFormat="1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10" fontId="63" fillId="0" borderId="12" xfId="0" applyNumberFormat="1" applyFont="1" applyBorder="1" applyAlignment="1">
      <alignment horizontal="center"/>
    </xf>
    <xf numFmtId="0" fontId="8" fillId="0" borderId="12" xfId="67" applyFont="1" applyBorder="1" applyAlignment="1">
      <alignment horizontal="left" vertical="top" wrapText="1"/>
      <protection/>
    </xf>
    <xf numFmtId="164" fontId="8" fillId="0" borderId="12" xfId="67" applyNumberFormat="1" applyFont="1" applyBorder="1" applyAlignment="1">
      <alignment horizontal="center" vertical="center"/>
      <protection/>
    </xf>
    <xf numFmtId="164" fontId="7" fillId="0" borderId="11" xfId="70" applyNumberFormat="1" applyFont="1" applyBorder="1" applyAlignment="1">
      <alignment horizontal="right" vertical="center"/>
      <protection/>
    </xf>
    <xf numFmtId="165" fontId="7" fillId="0" borderId="11" xfId="70" applyNumberFormat="1" applyFont="1" applyBorder="1" applyAlignment="1">
      <alignment horizontal="right" vertical="center"/>
      <protection/>
    </xf>
    <xf numFmtId="9" fontId="7" fillId="0" borderId="11" xfId="70" applyNumberFormat="1" applyFont="1" applyBorder="1" applyAlignment="1">
      <alignment horizontal="right" vertical="center"/>
      <protection/>
    </xf>
    <xf numFmtId="10" fontId="7" fillId="0" borderId="11" xfId="54" applyNumberFormat="1" applyFont="1" applyBorder="1" applyAlignment="1">
      <alignment horizontal="right" vertical="top"/>
      <protection/>
    </xf>
    <xf numFmtId="0" fontId="6" fillId="0" borderId="11" xfId="71" applyFont="1" applyBorder="1" applyAlignment="1">
      <alignment horizontal="left" vertical="center"/>
      <protection/>
    </xf>
    <xf numFmtId="0" fontId="7" fillId="0" borderId="11" xfId="71" applyFont="1" applyBorder="1" applyAlignment="1">
      <alignment horizontal="center" wrapText="1"/>
      <protection/>
    </xf>
    <xf numFmtId="0" fontId="7" fillId="0" borderId="11" xfId="71" applyFont="1" applyBorder="1" applyAlignment="1">
      <alignment horizontal="left" vertical="top" wrapText="1"/>
      <protection/>
    </xf>
    <xf numFmtId="164" fontId="7" fillId="0" borderId="11" xfId="71" applyNumberFormat="1" applyFont="1" applyBorder="1" applyAlignment="1">
      <alignment horizontal="center" vertical="top"/>
      <protection/>
    </xf>
    <xf numFmtId="10" fontId="7" fillId="0" borderId="11" xfId="71" applyNumberFormat="1" applyFont="1" applyBorder="1" applyAlignment="1">
      <alignment horizontal="center" vertical="top"/>
      <protection/>
    </xf>
    <xf numFmtId="9" fontId="7" fillId="0" borderId="11" xfId="71" applyNumberFormat="1" applyFont="1" applyBorder="1" applyAlignment="1">
      <alignment horizontal="center" vertical="top"/>
      <protection/>
    </xf>
    <xf numFmtId="9" fontId="16" fillId="0" borderId="0" xfId="54" applyNumberFormat="1" applyFont="1" applyFill="1" applyBorder="1" applyAlignment="1">
      <alignment horizontal="left"/>
      <protection/>
    </xf>
    <xf numFmtId="0" fontId="15" fillId="0" borderId="0" xfId="54" applyFont="1" applyBorder="1" applyAlignment="1">
      <alignment horizontal="left"/>
      <protection/>
    </xf>
    <xf numFmtId="0" fontId="15" fillId="0" borderId="11" xfId="54" applyFont="1" applyFill="1" applyBorder="1" applyAlignment="1">
      <alignment horizontal="left" wrapText="1"/>
      <protection/>
    </xf>
    <xf numFmtId="0" fontId="15" fillId="0" borderId="11" xfId="54" applyFont="1" applyFill="1" applyBorder="1" applyAlignment="1">
      <alignment horizontal="left"/>
      <protection/>
    </xf>
    <xf numFmtId="9" fontId="16" fillId="0" borderId="12" xfId="54" applyNumberFormat="1" applyFont="1" applyFill="1" applyBorder="1" applyAlignment="1">
      <alignment horizontal="left"/>
      <protection/>
    </xf>
    <xf numFmtId="0" fontId="64" fillId="0" borderId="11" xfId="0" applyFont="1" applyBorder="1" applyAlignment="1">
      <alignment/>
    </xf>
    <xf numFmtId="0" fontId="72" fillId="0" borderId="11" xfId="0" applyFont="1" applyBorder="1" applyAlignment="1">
      <alignment/>
    </xf>
    <xf numFmtId="0" fontId="64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wrapText="1"/>
      <protection/>
    </xf>
    <xf numFmtId="164" fontId="7" fillId="0" borderId="11" xfId="54" applyNumberFormat="1" applyFont="1" applyBorder="1" applyAlignment="1">
      <alignment horizontal="center" vertical="top"/>
      <protection/>
    </xf>
    <xf numFmtId="10" fontId="7" fillId="0" borderId="11" xfId="54" applyNumberFormat="1" applyFont="1" applyBorder="1" applyAlignment="1">
      <alignment horizontal="center" vertical="top"/>
      <protection/>
    </xf>
    <xf numFmtId="9" fontId="7" fillId="0" borderId="11" xfId="54" applyNumberFormat="1" applyFont="1" applyBorder="1" applyAlignment="1">
      <alignment horizontal="center" vertical="top"/>
      <protection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0" fontId="16" fillId="0" borderId="0" xfId="53" applyFont="1" applyBorder="1" applyAlignment="1">
      <alignment horizontal="left" vertical="center"/>
      <protection/>
    </xf>
    <xf numFmtId="0" fontId="8" fillId="0" borderId="0" xfId="53" applyFont="1" applyBorder="1" applyAlignment="1">
      <alignment horizontal="center" wrapText="1"/>
      <protection/>
    </xf>
    <xf numFmtId="10" fontId="8" fillId="0" borderId="0" xfId="53" applyNumberFormat="1" applyFont="1" applyBorder="1" applyAlignment="1">
      <alignment horizontal="center" wrapText="1"/>
      <protection/>
    </xf>
    <xf numFmtId="0" fontId="7" fillId="0" borderId="0" xfId="59" applyFont="1" applyBorder="1" applyAlignment="1">
      <alignment horizontal="left" vertical="top" wrapText="1"/>
      <protection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>
      <alignment horizontal="center"/>
    </xf>
    <xf numFmtId="10" fontId="68" fillId="0" borderId="0" xfId="0" applyNumberFormat="1" applyFont="1" applyBorder="1" applyAlignment="1">
      <alignment horizontal="center"/>
    </xf>
    <xf numFmtId="0" fontId="76" fillId="0" borderId="0" xfId="71" applyFont="1" applyBorder="1" applyAlignment="1">
      <alignment horizontal="left" vertical="center"/>
      <protection/>
    </xf>
    <xf numFmtId="0" fontId="77" fillId="0" borderId="0" xfId="71" applyFont="1" applyBorder="1" applyAlignment="1">
      <alignment horizontal="center" wrapText="1"/>
      <protection/>
    </xf>
    <xf numFmtId="0" fontId="73" fillId="0" borderId="0" xfId="71" applyFont="1" applyBorder="1" applyAlignment="1">
      <alignment horizontal="left" vertical="top" wrapText="1"/>
      <protection/>
    </xf>
    <xf numFmtId="10" fontId="73" fillId="0" borderId="0" xfId="71" applyNumberFormat="1" applyFont="1" applyBorder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68" fillId="0" borderId="0" xfId="73" applyNumberFormat="1" applyFont="1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2" fontId="68" fillId="0" borderId="16" xfId="0" applyNumberFormat="1" applyFont="1" applyBorder="1" applyAlignment="1">
      <alignment horizontal="center"/>
    </xf>
    <xf numFmtId="2" fontId="68" fillId="0" borderId="0" xfId="0" applyNumberFormat="1" applyFont="1" applyAlignment="1">
      <alignment horizontal="center"/>
    </xf>
    <xf numFmtId="1" fontId="68" fillId="0" borderId="15" xfId="0" applyNumberFormat="1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1" fontId="72" fillId="0" borderId="14" xfId="0" applyNumberFormat="1" applyFont="1" applyBorder="1" applyAlignment="1">
      <alignment horizontal="center"/>
    </xf>
    <xf numFmtId="0" fontId="73" fillId="0" borderId="0" xfId="54" applyFont="1" applyBorder="1" applyAlignment="1">
      <alignment horizontal="left" vertical="top" wrapText="1"/>
      <protection/>
    </xf>
    <xf numFmtId="164" fontId="73" fillId="0" borderId="0" xfId="54" applyNumberFormat="1" applyFont="1" applyBorder="1" applyAlignment="1">
      <alignment horizontal="right" vertical="top"/>
      <protection/>
    </xf>
    <xf numFmtId="0" fontId="5" fillId="0" borderId="0" xfId="66">
      <alignment/>
      <protection/>
    </xf>
    <xf numFmtId="10" fontId="72" fillId="0" borderId="0" xfId="0" applyNumberFormat="1" applyFont="1" applyBorder="1" applyAlignment="1">
      <alignment horizontal="center"/>
    </xf>
    <xf numFmtId="10" fontId="68" fillId="0" borderId="0" xfId="73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" fillId="0" borderId="0" xfId="60">
      <alignment/>
      <protection/>
    </xf>
    <xf numFmtId="0" fontId="5" fillId="0" borderId="0" xfId="61">
      <alignment/>
      <protection/>
    </xf>
    <xf numFmtId="0" fontId="5" fillId="0" borderId="0" xfId="62">
      <alignment/>
      <protection/>
    </xf>
    <xf numFmtId="0" fontId="5" fillId="0" borderId="0" xfId="63">
      <alignment/>
      <protection/>
    </xf>
    <xf numFmtId="0" fontId="5" fillId="0" borderId="0" xfId="65">
      <alignment/>
      <protection/>
    </xf>
    <xf numFmtId="0" fontId="64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10" fontId="63" fillId="0" borderId="0" xfId="0" applyNumberFormat="1" applyFont="1" applyBorder="1" applyAlignment="1">
      <alignment horizontal="center"/>
    </xf>
    <xf numFmtId="0" fontId="5" fillId="0" borderId="0" xfId="68">
      <alignment/>
      <protection/>
    </xf>
    <xf numFmtId="0" fontId="78" fillId="0" borderId="0" xfId="0" applyFont="1" applyAlignment="1">
      <alignment horizontal="left"/>
    </xf>
    <xf numFmtId="0" fontId="0" fillId="0" borderId="0" xfId="73" applyNumberFormat="1" applyFont="1" applyAlignment="1">
      <alignment/>
    </xf>
    <xf numFmtId="0" fontId="63" fillId="0" borderId="15" xfId="0" applyFont="1" applyBorder="1" applyAlignment="1">
      <alignment/>
    </xf>
    <xf numFmtId="0" fontId="0" fillId="0" borderId="15" xfId="73" applyNumberFormat="1" applyFont="1" applyBorder="1" applyAlignment="1">
      <alignment/>
    </xf>
    <xf numFmtId="0" fontId="63" fillId="0" borderId="17" xfId="0" applyFont="1" applyBorder="1" applyAlignment="1">
      <alignment/>
    </xf>
    <xf numFmtId="167" fontId="68" fillId="0" borderId="0" xfId="73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9" fontId="8" fillId="0" borderId="0" xfId="73" applyFont="1" applyBorder="1" applyAlignment="1">
      <alignment horizontal="center" wrapText="1"/>
    </xf>
    <xf numFmtId="9" fontId="8" fillId="0" borderId="0" xfId="73" applyFont="1" applyBorder="1" applyAlignment="1">
      <alignment horizontal="center" vertical="center"/>
    </xf>
    <xf numFmtId="168" fontId="8" fillId="0" borderId="0" xfId="73" applyNumberFormat="1" applyFont="1" applyBorder="1" applyAlignment="1">
      <alignment horizontal="center" wrapText="1"/>
    </xf>
    <xf numFmtId="168" fontId="8" fillId="0" borderId="0" xfId="73" applyNumberFormat="1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center"/>
    </xf>
    <xf numFmtId="10" fontId="8" fillId="0" borderId="0" xfId="73" applyNumberFormat="1" applyFont="1" applyBorder="1" applyAlignment="1">
      <alignment horizontal="center" wrapText="1"/>
    </xf>
    <xf numFmtId="10" fontId="8" fillId="0" borderId="0" xfId="73" applyNumberFormat="1" applyFont="1" applyBorder="1" applyAlignment="1">
      <alignment horizontal="right" vertical="center"/>
    </xf>
    <xf numFmtId="10" fontId="8" fillId="0" borderId="12" xfId="73" applyNumberFormat="1" applyFont="1" applyBorder="1" applyAlignment="1">
      <alignment horizontal="right" vertical="center"/>
    </xf>
    <xf numFmtId="10" fontId="8" fillId="0" borderId="0" xfId="73" applyNumberFormat="1" applyFont="1" applyBorder="1" applyAlignment="1">
      <alignment horizontal="center" vertical="center"/>
    </xf>
    <xf numFmtId="10" fontId="8" fillId="0" borderId="12" xfId="73" applyNumberFormat="1" applyFont="1" applyBorder="1" applyAlignment="1">
      <alignment horizontal="center" vertical="center"/>
    </xf>
    <xf numFmtId="10" fontId="64" fillId="0" borderId="0" xfId="0" applyNumberFormat="1" applyFont="1" applyBorder="1" applyAlignment="1">
      <alignment horizontal="center"/>
    </xf>
    <xf numFmtId="0" fontId="79" fillId="0" borderId="0" xfId="71" applyFont="1" applyBorder="1" applyAlignment="1">
      <alignment horizontal="center" wrapText="1"/>
      <protection/>
    </xf>
    <xf numFmtId="10" fontId="80" fillId="0" borderId="0" xfId="71" applyNumberFormat="1" applyFont="1" applyBorder="1" applyAlignment="1">
      <alignment horizontal="center" vertical="top"/>
      <protection/>
    </xf>
    <xf numFmtId="0" fontId="81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5" fillId="0" borderId="0" xfId="69">
      <alignment/>
      <protection/>
    </xf>
    <xf numFmtId="9" fontId="7" fillId="0" borderId="11" xfId="73" applyFont="1" applyBorder="1" applyAlignment="1">
      <alignment horizontal="right" vertical="top"/>
    </xf>
    <xf numFmtId="0" fontId="7" fillId="0" borderId="11" xfId="53" applyFont="1" applyBorder="1" applyAlignment="1">
      <alignment horizontal="center" wrapText="1"/>
      <protection/>
    </xf>
    <xf numFmtId="0" fontId="12" fillId="0" borderId="0" xfId="55" applyFont="1" applyFill="1" applyBorder="1" applyAlignment="1">
      <alignment horizontal="left" vertical="top" wrapText="1"/>
      <protection/>
    </xf>
    <xf numFmtId="0" fontId="83" fillId="0" borderId="0" xfId="54" applyFont="1" applyBorder="1" applyAlignment="1">
      <alignment/>
      <protection/>
    </xf>
    <xf numFmtId="0" fontId="12" fillId="0" borderId="0" xfId="59" applyFont="1" applyFill="1" applyBorder="1" applyAlignment="1">
      <alignment horizontal="left" vertical="top" wrapText="1"/>
      <protection/>
    </xf>
    <xf numFmtId="0" fontId="12" fillId="0" borderId="0" xfId="54" applyFont="1" applyFill="1" applyBorder="1" applyAlignment="1">
      <alignment horizontal="left" vertical="top" wrapText="1"/>
      <protection/>
    </xf>
    <xf numFmtId="0" fontId="65" fillId="0" borderId="0" xfId="54" applyFont="1" applyBorder="1" applyAlignment="1">
      <alignment/>
      <protection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54" applyBorder="1" applyAlignment="1">
      <alignment vertical="top"/>
      <protection/>
    </xf>
    <xf numFmtId="0" fontId="12" fillId="0" borderId="0" xfId="58" applyFont="1" applyBorder="1" applyAlignment="1">
      <alignment vertical="top" wrapText="1"/>
      <protection/>
    </xf>
    <xf numFmtId="0" fontId="0" fillId="0" borderId="0" xfId="0" applyAlignment="1">
      <alignment vertical="top"/>
    </xf>
    <xf numFmtId="0" fontId="12" fillId="0" borderId="0" xfId="54" applyFont="1" applyBorder="1" applyAlignment="1">
      <alignment horizontal="left" vertical="top" wrapText="1"/>
      <protection/>
    </xf>
    <xf numFmtId="0" fontId="14" fillId="0" borderId="0" xfId="52" applyFont="1" applyBorder="1" applyAlignment="1">
      <alignment vertical="top"/>
      <protection/>
    </xf>
    <xf numFmtId="0" fontId="12" fillId="0" borderId="0" xfId="71" applyFont="1" applyFill="1" applyBorder="1" applyAlignment="1">
      <alignment horizontal="left" vertical="top" wrapText="1"/>
      <protection/>
    </xf>
    <xf numFmtId="0" fontId="0" fillId="0" borderId="0" xfId="54" applyBorder="1" applyAlignment="1">
      <alignment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 2" xfId="53"/>
    <cellStyle name="Normal 4" xfId="54"/>
    <cellStyle name="Normal 4 2" xfId="55"/>
    <cellStyle name="Normal 5" xfId="56"/>
    <cellStyle name="Normal 6" xfId="57"/>
    <cellStyle name="Normal 8" xfId="58"/>
    <cellStyle name="Normal 9" xfId="59"/>
    <cellStyle name="Normal_01.05.01.03" xfId="60"/>
    <cellStyle name="Normal_01.05.01.04" xfId="61"/>
    <cellStyle name="Normal_01.05.01.05" xfId="62"/>
    <cellStyle name="Normal_01.05.01.06" xfId="63"/>
    <cellStyle name="Normal_01.05.01.07" xfId="64"/>
    <cellStyle name="Normal_01.05.01.09" xfId="65"/>
    <cellStyle name="Normal_01.05.02.02" xfId="66"/>
    <cellStyle name="Normal_01.05.02.05" xfId="67"/>
    <cellStyle name="Normal_01.05.02.07" xfId="68"/>
    <cellStyle name="Normal_01.05.02.11" xfId="69"/>
    <cellStyle name="Normal_1.02.03.11" xfId="70"/>
    <cellStyle name="Normal_Hoja4" xfId="71"/>
    <cellStyle name="Notas" xfId="72"/>
    <cellStyle name="Percent" xfId="73"/>
    <cellStyle name="Salida" xfId="74"/>
    <cellStyle name="style1409314326616" xfId="75"/>
    <cellStyle name="style1409314326835" xfId="76"/>
    <cellStyle name="style1409314327053" xfId="77"/>
    <cellStyle name="style1409314328428" xfId="78"/>
    <cellStyle name="style1409314329413" xfId="79"/>
    <cellStyle name="style1409314329522" xfId="80"/>
    <cellStyle name="style1409314329725" xfId="81"/>
    <cellStyle name="style1409314330131" xfId="82"/>
    <cellStyle name="style1409314330381" xfId="83"/>
    <cellStyle name="style1409314330600" xfId="84"/>
    <cellStyle name="style1409314330788" xfId="85"/>
    <cellStyle name="style1409314331006" xfId="86"/>
    <cellStyle name="style1524141044447" xfId="87"/>
    <cellStyle name="style1524141044661" xfId="88"/>
    <cellStyle name="style1524141044888" xfId="89"/>
    <cellStyle name="style1524141045270" xfId="90"/>
    <cellStyle name="style1524141045479" xfId="91"/>
    <cellStyle name="style1524141045693" xfId="92"/>
    <cellStyle name="style1524141046148" xfId="93"/>
    <cellStyle name="style1524141046392" xfId="94"/>
    <cellStyle name="style1524141046615" xfId="95"/>
    <cellStyle name="Texto de advertencia" xfId="96"/>
    <cellStyle name="Texto explicativo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 de la població estrangera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145"/>
          <c:w val="0.9615"/>
          <c:h val="0.814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'01.05.02.02'!$B$3:$B$23</c:f>
              <c:numCache/>
            </c:numRef>
          </c:cat>
          <c:val>
            <c:numRef>
              <c:f>'01.05.02.02'!$C$3:$C$23</c:f>
              <c:numCache/>
            </c:numRef>
          </c:val>
          <c:smooth val="0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8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Percentatge de població estrangera per barri. 2020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09725"/>
          <c:w val="0.98275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'01.05.02.07'!$B$4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38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'01.05.02.07'!$A$5:$A$17</c:f>
              <c:strCache/>
            </c:strRef>
          </c:cat>
          <c:val>
            <c:numRef>
              <c:f>'01.05.02.07'!$B$5:$B$17</c:f>
              <c:numCache/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3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Població estrangera nacionalitzada per edat. 2019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27"/>
          <c:w val="0.8505"/>
          <c:h val="0.88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'01.05.02.10'!$B$4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B38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'01.05.02.10'!$A$5:$A$13</c:f>
              <c:strCache/>
            </c:strRef>
          </c:cat>
          <c:val>
            <c:numRef>
              <c:f>'01.05.02.10'!$B$5:$B$13</c:f>
              <c:numCache/>
            </c:numRef>
          </c:val>
        </c:ser>
        <c:ser>
          <c:idx val="1"/>
          <c:order val="1"/>
          <c:tx>
            <c:strRef>
              <c:f>'01.05.02.10'!$C$4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D5BC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'01.05.02.10'!$A$5:$A$13</c:f>
              <c:strCache/>
            </c:strRef>
          </c:cat>
          <c:val>
            <c:numRef>
              <c:f>'01.05.02.10'!$C$5:$C$13</c:f>
              <c:numCache/>
            </c:numRef>
          </c:val>
        </c:ser>
        <c:overlap val="100"/>
        <c:gapWidth val="40"/>
        <c:axId val="46251893"/>
        <c:axId val="13613854"/>
      </c:barChart>
      <c:catAx>
        <c:axId val="46251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46875"/>
          <c:w val="0.116"/>
          <c:h val="0.1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6</xdr:col>
      <xdr:colOff>447675</xdr:colOff>
      <xdr:row>20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50482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57150</xdr:rowOff>
    </xdr:from>
    <xdr:to>
      <xdr:col>6</xdr:col>
      <xdr:colOff>447675</xdr:colOff>
      <xdr:row>20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50482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161925</xdr:rowOff>
    </xdr:from>
    <xdr:to>
      <xdr:col>6</xdr:col>
      <xdr:colOff>676275</xdr:colOff>
      <xdr:row>23</xdr:row>
      <xdr:rowOff>104775</xdr:rowOff>
    </xdr:to>
    <xdr:graphicFrame>
      <xdr:nvGraphicFramePr>
        <xdr:cNvPr id="1" name="3 Gráfico"/>
        <xdr:cNvGraphicFramePr/>
      </xdr:nvGraphicFramePr>
      <xdr:xfrm>
        <a:off x="95250" y="352425"/>
        <a:ext cx="5448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6</xdr:col>
      <xdr:colOff>476250</xdr:colOff>
      <xdr:row>19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50482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476250</xdr:colOff>
      <xdr:row>19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50482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7</xdr:col>
      <xdr:colOff>361950</xdr:colOff>
      <xdr:row>22</xdr:row>
      <xdr:rowOff>47625</xdr:rowOff>
    </xdr:to>
    <xdr:graphicFrame>
      <xdr:nvGraphicFramePr>
        <xdr:cNvPr id="1" name="4 Gráfico"/>
        <xdr:cNvGraphicFramePr/>
      </xdr:nvGraphicFramePr>
      <xdr:xfrm>
        <a:off x="47625" y="485775"/>
        <a:ext cx="4572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6</xdr:col>
      <xdr:colOff>381000</xdr:colOff>
      <xdr:row>17</xdr:row>
      <xdr:rowOff>180975</xdr:rowOff>
    </xdr:to>
    <xdr:graphicFrame>
      <xdr:nvGraphicFramePr>
        <xdr:cNvPr id="1" name="2 Gráfico"/>
        <xdr:cNvGraphicFramePr/>
      </xdr:nvGraphicFramePr>
      <xdr:xfrm>
        <a:off x="38100" y="447675"/>
        <a:ext cx="4914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showGridLines="0" view="pageLayout" workbookViewId="0" topLeftCell="A1">
      <selection activeCell="C36" sqref="C36"/>
    </sheetView>
  </sheetViews>
  <sheetFormatPr defaultColWidth="11.421875" defaultRowHeight="15"/>
  <cols>
    <col min="1" max="16384" width="11.421875" style="1" customWidth="1"/>
  </cols>
  <sheetData>
    <row r="1" spans="1:2" s="3" customFormat="1" ht="15.75">
      <c r="A1" s="3" t="s">
        <v>2</v>
      </c>
      <c r="B1" s="3" t="s">
        <v>3</v>
      </c>
    </row>
    <row r="2" spans="1:2" s="2" customFormat="1" ht="15">
      <c r="A2" s="2" t="s">
        <v>0</v>
      </c>
      <c r="B2" s="2" t="s">
        <v>1</v>
      </c>
    </row>
    <row r="4" spans="1:2" s="2" customFormat="1" ht="15">
      <c r="A4" s="2" t="s">
        <v>4</v>
      </c>
      <c r="B4" s="2" t="s">
        <v>5</v>
      </c>
    </row>
    <row r="5" spans="1:4" s="7" customFormat="1" ht="12.75">
      <c r="A5" s="90" t="s">
        <v>125</v>
      </c>
      <c r="B5" s="90" t="s">
        <v>140</v>
      </c>
      <c r="C5" s="90"/>
      <c r="D5" s="90"/>
    </row>
    <row r="6" spans="1:4" s="7" customFormat="1" ht="12.75">
      <c r="A6" s="90" t="s">
        <v>133</v>
      </c>
      <c r="B6" s="90" t="s">
        <v>126</v>
      </c>
      <c r="C6" s="90"/>
      <c r="D6" s="90"/>
    </row>
    <row r="7" spans="1:5" s="7" customFormat="1" ht="12.75">
      <c r="A7" s="90" t="s">
        <v>134</v>
      </c>
      <c r="B7" s="90" t="s">
        <v>127</v>
      </c>
      <c r="C7" s="90"/>
      <c r="D7" s="90"/>
      <c r="E7" s="90"/>
    </row>
    <row r="8" spans="1:6" s="7" customFormat="1" ht="12.75">
      <c r="A8" s="90" t="s">
        <v>135</v>
      </c>
      <c r="B8" s="90" t="s">
        <v>128</v>
      </c>
      <c r="C8" s="90"/>
      <c r="D8" s="90"/>
      <c r="E8" s="90"/>
      <c r="F8" s="90"/>
    </row>
    <row r="9" spans="1:6" s="7" customFormat="1" ht="12.75">
      <c r="A9" s="90" t="s">
        <v>136</v>
      </c>
      <c r="B9" s="90" t="s">
        <v>129</v>
      </c>
      <c r="C9" s="90"/>
      <c r="D9" s="90"/>
      <c r="E9" s="90"/>
      <c r="F9" s="90"/>
    </row>
    <row r="10" spans="1:5" s="7" customFormat="1" ht="12.75">
      <c r="A10" s="90" t="s">
        <v>137</v>
      </c>
      <c r="B10" s="90" t="s">
        <v>230</v>
      </c>
      <c r="C10" s="90"/>
      <c r="D10" s="90"/>
      <c r="E10" s="90"/>
    </row>
    <row r="11" spans="1:7" s="7" customFormat="1" ht="12.75">
      <c r="A11" s="90" t="s">
        <v>138</v>
      </c>
      <c r="B11" s="90" t="s">
        <v>130</v>
      </c>
      <c r="C11" s="90"/>
      <c r="D11" s="90"/>
      <c r="E11" s="90"/>
      <c r="F11" s="90"/>
      <c r="G11" s="90"/>
    </row>
    <row r="12" spans="1:5" s="7" customFormat="1" ht="12.75">
      <c r="A12" s="90" t="s">
        <v>139</v>
      </c>
      <c r="B12" s="90" t="s">
        <v>131</v>
      </c>
      <c r="C12" s="90"/>
      <c r="D12" s="90"/>
      <c r="E12" s="90"/>
    </row>
    <row r="13" spans="1:5" s="7" customFormat="1" ht="12.75">
      <c r="A13" s="90" t="s">
        <v>141</v>
      </c>
      <c r="B13" s="90" t="s">
        <v>132</v>
      </c>
      <c r="C13" s="90"/>
      <c r="D13" s="90"/>
      <c r="E13" s="90"/>
    </row>
    <row r="14" s="7" customFormat="1" ht="12.75"/>
    <row r="15" spans="1:2" s="2" customFormat="1" ht="15">
      <c r="A15" s="2" t="s">
        <v>6</v>
      </c>
      <c r="B15" s="2" t="s">
        <v>7</v>
      </c>
    </row>
    <row r="16" spans="1:5" s="7" customFormat="1" ht="12.75">
      <c r="A16" s="90" t="s">
        <v>34</v>
      </c>
      <c r="B16" s="90" t="s">
        <v>9</v>
      </c>
      <c r="C16" s="90"/>
      <c r="D16" s="90"/>
      <c r="E16" s="90"/>
    </row>
    <row r="17" spans="1:4" s="7" customFormat="1" ht="12.75">
      <c r="A17" s="90" t="s">
        <v>35</v>
      </c>
      <c r="B17" s="90" t="s">
        <v>16</v>
      </c>
      <c r="C17" s="90"/>
      <c r="D17" s="90"/>
    </row>
    <row r="18" spans="1:5" s="7" customFormat="1" ht="12.75">
      <c r="A18" s="90" t="s">
        <v>36</v>
      </c>
      <c r="B18" s="90" t="s">
        <v>237</v>
      </c>
      <c r="C18" s="90"/>
      <c r="D18" s="90"/>
      <c r="E18" s="90"/>
    </row>
    <row r="19" spans="1:5" s="7" customFormat="1" ht="12.75">
      <c r="A19" s="90" t="s">
        <v>17</v>
      </c>
      <c r="B19" s="90" t="s">
        <v>271</v>
      </c>
      <c r="C19" s="90"/>
      <c r="D19" s="90"/>
      <c r="E19" s="90"/>
    </row>
    <row r="20" spans="1:5" s="7" customFormat="1" ht="12.75">
      <c r="A20" s="90" t="s">
        <v>18</v>
      </c>
      <c r="B20" s="90" t="s">
        <v>26</v>
      </c>
      <c r="C20" s="90"/>
      <c r="D20" s="90"/>
      <c r="E20" s="90"/>
    </row>
    <row r="21" spans="1:5" s="7" customFormat="1" ht="12.75">
      <c r="A21" s="90" t="s">
        <v>20</v>
      </c>
      <c r="B21" s="90" t="s">
        <v>19</v>
      </c>
      <c r="C21" s="90"/>
      <c r="D21" s="90"/>
      <c r="E21" s="90"/>
    </row>
    <row r="22" spans="1:5" s="7" customFormat="1" ht="12.75">
      <c r="A22" s="90" t="s">
        <v>22</v>
      </c>
      <c r="B22" s="90" t="s">
        <v>21</v>
      </c>
      <c r="C22" s="90"/>
      <c r="D22" s="90"/>
      <c r="E22" s="90"/>
    </row>
    <row r="23" spans="1:5" s="7" customFormat="1" ht="12.75">
      <c r="A23" s="90" t="s">
        <v>24</v>
      </c>
      <c r="B23" s="90" t="s">
        <v>23</v>
      </c>
      <c r="C23" s="90"/>
      <c r="D23" s="90"/>
      <c r="E23" s="90"/>
    </row>
    <row r="24" spans="1:5" s="7" customFormat="1" ht="12.75">
      <c r="A24" s="90" t="s">
        <v>27</v>
      </c>
      <c r="B24" s="90" t="s">
        <v>25</v>
      </c>
      <c r="C24" s="90"/>
      <c r="D24" s="90"/>
      <c r="E24" s="90"/>
    </row>
    <row r="25" spans="1:5" s="7" customFormat="1" ht="12.75">
      <c r="A25" s="90" t="s">
        <v>28</v>
      </c>
      <c r="B25" s="90" t="s">
        <v>29</v>
      </c>
      <c r="C25" s="90"/>
      <c r="D25" s="90"/>
      <c r="E25" s="90"/>
    </row>
    <row r="26" spans="1:5" s="7" customFormat="1" ht="12.75">
      <c r="A26" s="90" t="s">
        <v>30</v>
      </c>
      <c r="B26" s="90" t="s">
        <v>31</v>
      </c>
      <c r="C26" s="90"/>
      <c r="D26" s="90"/>
      <c r="E26" s="90"/>
    </row>
    <row r="27" spans="1:6" s="7" customFormat="1" ht="12.75">
      <c r="A27" s="90" t="s">
        <v>32</v>
      </c>
      <c r="B27" s="90" t="s">
        <v>260</v>
      </c>
      <c r="C27" s="90"/>
      <c r="D27" s="90"/>
      <c r="E27" s="90"/>
      <c r="F27" s="90"/>
    </row>
    <row r="28" spans="1:6" s="7" customFormat="1" ht="12.75">
      <c r="A28" s="90" t="s">
        <v>33</v>
      </c>
      <c r="B28" s="90" t="s">
        <v>259</v>
      </c>
      <c r="C28" s="90"/>
      <c r="D28" s="90"/>
      <c r="E28" s="90"/>
      <c r="F28" s="90"/>
    </row>
  </sheetData>
  <sheetProtection/>
  <hyperlinks>
    <hyperlink ref="A5:D5" location="'01.05.01.01'!A1" display="01.05.01.01"/>
    <hyperlink ref="A6:D6" location="'01.05.01.02'!A1" display="01.05.01.02"/>
    <hyperlink ref="A7:E7" location="'01.05.01.03'!A1" display="01.05.01.03"/>
    <hyperlink ref="A8:F8" location="'01.05.01.04'!A1" display="01.05.01.04"/>
    <hyperlink ref="A9:F9" location="'01.05.01.05'!A1" display="01.05.01.05"/>
    <hyperlink ref="A10:E10" location="'01.05.01.06'!A1" display="01.05.01.06"/>
    <hyperlink ref="A11:G11" location="'01.05.01.07'!A1" display="01.05.01.07"/>
    <hyperlink ref="A12:E12" location="'01.05.01.08'!A1" display="01.05.01.08"/>
    <hyperlink ref="A13:E13" location="'01.05.01.09'!A1" display="01.05.01.09"/>
    <hyperlink ref="A16:E16" location="'01.05.02.01'!A1" display="01.05.02.01"/>
    <hyperlink ref="A17:D17" location="'01.05.02.02'!A1" display="01.05.02.02"/>
    <hyperlink ref="A18:E18" location="'01.05.02.03'!A1" display="01.05.02.03"/>
    <hyperlink ref="A19:E19" location="'01.05.02.04'!A1" display="01.05.02.04"/>
    <hyperlink ref="A20:E20" location="'01.05.02.05'!A1" display="01.05.02.05"/>
    <hyperlink ref="A21:E21" location="'01.05.02.06'!A1" display="01.05.02.06"/>
    <hyperlink ref="A22:E22" location="'01.05.02.07'!A1" display="01.05.02.07"/>
    <hyperlink ref="A23:E23" location="'01.05.02.08'!A1" display="01.05.02.08"/>
    <hyperlink ref="A24:E24" location="'01.05.02.09'!A1" display="01.05.02.09"/>
    <hyperlink ref="A25:E25" location="'01.05.02.10'!A1" display="01.05.02.10"/>
    <hyperlink ref="A26:E26" location="'01.05.02.11'!A1" display="01.05.02.11"/>
    <hyperlink ref="A27:F27" location="'01.05.02.12'!A1" display="01.05.02.12"/>
    <hyperlink ref="A28:F28" location="'01.05.02.13'!A1" display="01.05.02.13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Q46"/>
  <sheetViews>
    <sheetView showGridLines="0" view="pageLayout" workbookViewId="0" topLeftCell="A13">
      <selection activeCell="E41" sqref="E41"/>
    </sheetView>
  </sheetViews>
  <sheetFormatPr defaultColWidth="11.421875" defaultRowHeight="15"/>
  <cols>
    <col min="1" max="1" width="11.8515625" style="0" bestFit="1" customWidth="1"/>
  </cols>
  <sheetData>
    <row r="1" spans="1:2" s="2" customFormat="1" ht="15">
      <c r="A1" s="2" t="s">
        <v>141</v>
      </c>
      <c r="B1" s="2" t="s">
        <v>132</v>
      </c>
    </row>
    <row r="2" ht="15">
      <c r="A2" s="13">
        <v>2020</v>
      </c>
    </row>
    <row r="23" spans="1:17" ht="15.75" thickBot="1">
      <c r="A23" s="175" t="s">
        <v>67</v>
      </c>
      <c r="B23" s="176" t="s">
        <v>10</v>
      </c>
      <c r="C23" s="176" t="s">
        <v>11</v>
      </c>
      <c r="D23" s="176" t="s">
        <v>12</v>
      </c>
      <c r="E23" s="176" t="s">
        <v>11</v>
      </c>
      <c r="F23" s="176" t="s">
        <v>13</v>
      </c>
      <c r="G23" s="176" t="s">
        <v>11</v>
      </c>
      <c r="Q23" s="261"/>
    </row>
    <row r="24" spans="1:17" ht="15">
      <c r="A24" s="19" t="s">
        <v>68</v>
      </c>
      <c r="B24" s="22">
        <v>58</v>
      </c>
      <c r="C24" s="23">
        <v>0.007114818449460255</v>
      </c>
      <c r="D24" s="22">
        <v>54</v>
      </c>
      <c r="E24" s="23">
        <v>0.00662414131501472</v>
      </c>
      <c r="F24" s="22">
        <v>112</v>
      </c>
      <c r="G24" s="23">
        <v>0.013738959764474973</v>
      </c>
      <c r="Q24" s="261"/>
    </row>
    <row r="25" spans="1:17" ht="15">
      <c r="A25" s="19" t="s">
        <v>69</v>
      </c>
      <c r="B25" s="22">
        <v>84</v>
      </c>
      <c r="C25" s="23">
        <v>0.01030421982335623</v>
      </c>
      <c r="D25" s="22">
        <v>91</v>
      </c>
      <c r="E25" s="23">
        <v>0.011162904808635918</v>
      </c>
      <c r="F25" s="22">
        <v>175</v>
      </c>
      <c r="G25" s="23">
        <v>0.02146712463199215</v>
      </c>
      <c r="Q25" s="261"/>
    </row>
    <row r="26" spans="1:17" ht="15">
      <c r="A26" s="19" t="s">
        <v>70</v>
      </c>
      <c r="B26" s="22">
        <v>106</v>
      </c>
      <c r="C26" s="23">
        <v>0.013002944062806674</v>
      </c>
      <c r="D26" s="22">
        <v>92</v>
      </c>
      <c r="E26" s="23">
        <v>0.011285574092247301</v>
      </c>
      <c r="F26" s="22">
        <v>198</v>
      </c>
      <c r="G26" s="23">
        <v>0.02428851815505397</v>
      </c>
      <c r="Q26" s="261"/>
    </row>
    <row r="27" spans="1:17" ht="15">
      <c r="A27" s="19" t="s">
        <v>71</v>
      </c>
      <c r="B27" s="22">
        <v>195</v>
      </c>
      <c r="C27" s="23">
        <v>0.023920510304219822</v>
      </c>
      <c r="D27" s="22">
        <v>178</v>
      </c>
      <c r="E27" s="23">
        <v>0.0218351324828263</v>
      </c>
      <c r="F27" s="22">
        <v>373</v>
      </c>
      <c r="G27" s="23">
        <v>0.04575564278704612</v>
      </c>
      <c r="Q27" s="261"/>
    </row>
    <row r="28" spans="1:17" ht="15">
      <c r="A28" s="19" t="s">
        <v>72</v>
      </c>
      <c r="B28" s="22">
        <v>301</v>
      </c>
      <c r="C28" s="23">
        <v>0.036923454367026494</v>
      </c>
      <c r="D28" s="22">
        <v>338</v>
      </c>
      <c r="E28" s="23">
        <v>0.041462217860647695</v>
      </c>
      <c r="F28" s="22">
        <v>639</v>
      </c>
      <c r="G28" s="23">
        <v>0.07838567222767419</v>
      </c>
      <c r="Q28" s="261"/>
    </row>
    <row r="29" spans="1:17" ht="15">
      <c r="A29" s="19" t="s">
        <v>73</v>
      </c>
      <c r="B29" s="22">
        <v>394</v>
      </c>
      <c r="C29" s="23">
        <v>0.048331697742885184</v>
      </c>
      <c r="D29" s="22">
        <v>372</v>
      </c>
      <c r="E29" s="23">
        <v>0.04563297350343474</v>
      </c>
      <c r="F29" s="22">
        <v>766</v>
      </c>
      <c r="G29" s="23">
        <v>0.09396467124631994</v>
      </c>
      <c r="Q29" s="261"/>
    </row>
    <row r="30" spans="1:17" ht="15">
      <c r="A30" s="19" t="s">
        <v>74</v>
      </c>
      <c r="B30" s="22">
        <v>428</v>
      </c>
      <c r="C30" s="23">
        <v>0.05250245338567223</v>
      </c>
      <c r="D30" s="22">
        <v>500</v>
      </c>
      <c r="E30" s="23">
        <v>0.061334641805691856</v>
      </c>
      <c r="F30" s="22">
        <v>928</v>
      </c>
      <c r="G30" s="23">
        <v>0.11383709519136408</v>
      </c>
      <c r="Q30" s="261"/>
    </row>
    <row r="31" spans="1:17" ht="15">
      <c r="A31" s="19" t="s">
        <v>75</v>
      </c>
      <c r="B31" s="22">
        <v>498</v>
      </c>
      <c r="C31" s="23">
        <v>0.06108930323846909</v>
      </c>
      <c r="D31" s="22">
        <v>526</v>
      </c>
      <c r="E31" s="23">
        <v>0.06452404317958783</v>
      </c>
      <c r="F31" s="22">
        <v>1024</v>
      </c>
      <c r="G31" s="23">
        <v>0.1256133464180569</v>
      </c>
      <c r="Q31" s="261"/>
    </row>
    <row r="32" spans="1:17" ht="15">
      <c r="A32" s="19" t="s">
        <v>76</v>
      </c>
      <c r="B32" s="22">
        <v>529</v>
      </c>
      <c r="C32" s="23">
        <v>0.06489205103042198</v>
      </c>
      <c r="D32" s="22">
        <v>532</v>
      </c>
      <c r="E32" s="23">
        <v>0.06526005888125613</v>
      </c>
      <c r="F32" s="22">
        <v>1061</v>
      </c>
      <c r="G32" s="23">
        <v>0.1301521099116781</v>
      </c>
      <c r="Q32" s="261"/>
    </row>
    <row r="33" spans="1:17" ht="15">
      <c r="A33" s="19" t="s">
        <v>77</v>
      </c>
      <c r="B33" s="22">
        <v>438</v>
      </c>
      <c r="C33" s="23">
        <v>0.05372914622178607</v>
      </c>
      <c r="D33" s="22">
        <v>414</v>
      </c>
      <c r="E33" s="23">
        <v>0.050785083415112856</v>
      </c>
      <c r="F33" s="22">
        <v>852</v>
      </c>
      <c r="G33" s="23">
        <v>0.10451422963689891</v>
      </c>
      <c r="Q33" s="261"/>
    </row>
    <row r="34" spans="1:17" ht="15">
      <c r="A34" s="19" t="s">
        <v>78</v>
      </c>
      <c r="B34" s="22">
        <v>337</v>
      </c>
      <c r="C34" s="23">
        <v>0.04133954857703631</v>
      </c>
      <c r="D34" s="22">
        <v>352</v>
      </c>
      <c r="E34" s="23">
        <v>0.04317958783120707</v>
      </c>
      <c r="F34" s="22">
        <v>689</v>
      </c>
      <c r="G34" s="23">
        <v>0.08451913640824336</v>
      </c>
      <c r="Q34" s="261"/>
    </row>
    <row r="35" spans="1:17" ht="15">
      <c r="A35" s="19" t="s">
        <v>79</v>
      </c>
      <c r="B35" s="22">
        <v>254</v>
      </c>
      <c r="C35" s="23">
        <v>0.031157998037291457</v>
      </c>
      <c r="D35" s="22">
        <v>265</v>
      </c>
      <c r="E35" s="23">
        <v>0.03250736015701668</v>
      </c>
      <c r="F35" s="22">
        <v>519</v>
      </c>
      <c r="G35" s="23">
        <v>0.06366535819430814</v>
      </c>
      <c r="Q35" s="261"/>
    </row>
    <row r="36" spans="1:17" ht="15">
      <c r="A36" s="19" t="s">
        <v>80</v>
      </c>
      <c r="B36" s="22">
        <v>151</v>
      </c>
      <c r="C36" s="23">
        <v>0.01852306182531894</v>
      </c>
      <c r="D36" s="22">
        <v>178</v>
      </c>
      <c r="E36" s="23">
        <v>0.0218351324828263</v>
      </c>
      <c r="F36" s="22">
        <v>329</v>
      </c>
      <c r="G36" s="23">
        <v>0.04035819430814524</v>
      </c>
      <c r="Q36" s="261"/>
    </row>
    <row r="37" spans="1:17" ht="15">
      <c r="A37" s="19" t="s">
        <v>81</v>
      </c>
      <c r="B37" s="22">
        <v>95</v>
      </c>
      <c r="C37" s="23">
        <v>0.011653581943081453</v>
      </c>
      <c r="D37" s="22">
        <v>116</v>
      </c>
      <c r="E37" s="23">
        <v>0.01422963689892051</v>
      </c>
      <c r="F37" s="22">
        <v>211</v>
      </c>
      <c r="G37" s="23">
        <v>0.025883218842001964</v>
      </c>
      <c r="Q37" s="261"/>
    </row>
    <row r="38" spans="1:17" ht="15">
      <c r="A38" s="19" t="s">
        <v>82</v>
      </c>
      <c r="B38" s="22">
        <v>60</v>
      </c>
      <c r="C38" s="23">
        <v>0.007360157016683023</v>
      </c>
      <c r="D38" s="22">
        <v>77</v>
      </c>
      <c r="E38" s="23">
        <v>0.009445534838076546</v>
      </c>
      <c r="F38" s="22">
        <v>137</v>
      </c>
      <c r="G38" s="23">
        <v>0.01680569185475957</v>
      </c>
      <c r="Q38" s="261"/>
    </row>
    <row r="39" spans="1:17" ht="15">
      <c r="A39" s="19" t="s">
        <v>83</v>
      </c>
      <c r="B39" s="22">
        <v>31</v>
      </c>
      <c r="C39" s="23">
        <v>0.003802747791952895</v>
      </c>
      <c r="D39" s="22">
        <v>39</v>
      </c>
      <c r="E39" s="23">
        <v>0.0047841020608439646</v>
      </c>
      <c r="F39" s="22">
        <v>70</v>
      </c>
      <c r="G39" s="23">
        <v>0.00858684985279686</v>
      </c>
      <c r="Q39" s="261"/>
    </row>
    <row r="40" spans="1:17" ht="15">
      <c r="A40" s="19" t="s">
        <v>84</v>
      </c>
      <c r="B40" s="22">
        <v>15</v>
      </c>
      <c r="C40" s="23">
        <v>0.0018400392541707558</v>
      </c>
      <c r="D40" s="22">
        <v>18</v>
      </c>
      <c r="E40" s="23">
        <v>0.002208047105004907</v>
      </c>
      <c r="F40" s="22">
        <v>33</v>
      </c>
      <c r="G40" s="23">
        <v>0.0040480863591756625</v>
      </c>
      <c r="Q40" s="261"/>
    </row>
    <row r="41" spans="1:17" ht="15">
      <c r="A41" s="19" t="s">
        <v>85</v>
      </c>
      <c r="B41" s="22">
        <v>10</v>
      </c>
      <c r="C41" s="23">
        <v>0.0012266928361138372</v>
      </c>
      <c r="D41" s="22">
        <v>20</v>
      </c>
      <c r="E41" s="23">
        <v>0.0024533856722276743</v>
      </c>
      <c r="F41" s="22">
        <v>30</v>
      </c>
      <c r="G41" s="23">
        <v>0.0036800785083415115</v>
      </c>
      <c r="Q41" s="261"/>
    </row>
    <row r="42" spans="1:17" ht="15">
      <c r="A42" s="19" t="s">
        <v>86</v>
      </c>
      <c r="B42" s="22">
        <v>1</v>
      </c>
      <c r="C42" s="23">
        <v>0.0001226692836113837</v>
      </c>
      <c r="D42" s="22">
        <v>5</v>
      </c>
      <c r="E42" s="23">
        <v>0.0006133464180569186</v>
      </c>
      <c r="F42" s="22">
        <v>6</v>
      </c>
      <c r="G42" s="23">
        <v>0.0007360157016683023</v>
      </c>
      <c r="Q42" s="261"/>
    </row>
    <row r="43" spans="1:17" ht="15">
      <c r="A43" s="19" t="s">
        <v>293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Q43" s="261"/>
    </row>
    <row r="44" spans="1:17" ht="15.75" thickBot="1">
      <c r="A44" s="177" t="s">
        <v>13</v>
      </c>
      <c r="B44" s="178">
        <v>3985</v>
      </c>
      <c r="C44" s="179">
        <v>0.4888370951913641</v>
      </c>
      <c r="D44" s="178">
        <v>4167</v>
      </c>
      <c r="E44" s="179">
        <v>0.5111629048086359</v>
      </c>
      <c r="F44" s="178">
        <v>8152</v>
      </c>
      <c r="G44" s="179">
        <v>1</v>
      </c>
      <c r="Q44" s="261"/>
    </row>
    <row r="45" spans="1:17" ht="15">
      <c r="A45" s="299" t="s">
        <v>291</v>
      </c>
      <c r="B45" s="300"/>
      <c r="C45" s="300"/>
      <c r="D45" s="300"/>
      <c r="E45" s="300"/>
      <c r="F45" s="300"/>
      <c r="G45" s="300"/>
      <c r="Q45" s="261"/>
    </row>
    <row r="46" spans="1:17" ht="15">
      <c r="A46" s="89" t="s">
        <v>241</v>
      </c>
      <c r="Q46" s="261"/>
    </row>
  </sheetData>
  <sheetProtection/>
  <mergeCells count="1">
    <mergeCell ref="A45:G45"/>
  </mergeCells>
  <hyperlinks>
    <hyperlink ref="A46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6" twoDigitTextYear="1"/>
  </ignoredErrors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9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2.7109375" style="0" customWidth="1"/>
  </cols>
  <sheetData>
    <row r="1" ht="15.75">
      <c r="A1" s="3" t="s">
        <v>244</v>
      </c>
    </row>
    <row r="2" spans="1:2" s="2" customFormat="1" ht="15">
      <c r="A2" s="2" t="s">
        <v>8</v>
      </c>
      <c r="B2" s="2" t="s">
        <v>9</v>
      </c>
    </row>
    <row r="3" s="2" customFormat="1" ht="15"/>
    <row r="4" spans="1:7" s="2" customFormat="1" ht="15.75" thickBot="1">
      <c r="A4" s="180" t="s">
        <v>7</v>
      </c>
      <c r="B4" s="181" t="s">
        <v>10</v>
      </c>
      <c r="C4" s="181" t="s">
        <v>11</v>
      </c>
      <c r="D4" s="181" t="s">
        <v>12</v>
      </c>
      <c r="E4" s="181" t="s">
        <v>11</v>
      </c>
      <c r="F4" s="181" t="s">
        <v>13</v>
      </c>
      <c r="G4" s="181" t="s">
        <v>11</v>
      </c>
    </row>
    <row r="5" spans="1:7" s="2" customFormat="1" ht="15">
      <c r="A5" s="4" t="s">
        <v>15</v>
      </c>
      <c r="B5" s="5">
        <v>2791</v>
      </c>
      <c r="C5" s="6">
        <v>0.04143101016848512</v>
      </c>
      <c r="D5" s="5">
        <v>2839</v>
      </c>
      <c r="E5" s="6">
        <v>0.042143546351963185</v>
      </c>
      <c r="F5" s="5">
        <v>5630</v>
      </c>
      <c r="G5" s="6">
        <v>0.0835745565204483</v>
      </c>
    </row>
    <row r="6" spans="1:7" s="2" customFormat="1" ht="15">
      <c r="A6" s="4" t="s">
        <v>14</v>
      </c>
      <c r="B6" s="5">
        <v>30526</v>
      </c>
      <c r="C6" s="6">
        <v>0.4531433236844059</v>
      </c>
      <c r="D6" s="5">
        <v>31209</v>
      </c>
      <c r="E6" s="6">
        <v>0.46328211979514583</v>
      </c>
      <c r="F6" s="5">
        <v>61735</v>
      </c>
      <c r="G6" s="6">
        <v>0.9164254434795517</v>
      </c>
    </row>
    <row r="7" spans="1:7" s="2" customFormat="1" ht="15.75" thickBot="1">
      <c r="A7" s="182" t="s">
        <v>13</v>
      </c>
      <c r="B7" s="183">
        <v>33317</v>
      </c>
      <c r="C7" s="184">
        <v>0.49457433385289096</v>
      </c>
      <c r="D7" s="183">
        <v>34048</v>
      </c>
      <c r="E7" s="184">
        <v>0.505425666147109</v>
      </c>
      <c r="F7" s="183">
        <v>67365</v>
      </c>
      <c r="G7" s="184">
        <v>1</v>
      </c>
    </row>
    <row r="8" spans="1:7" s="2" customFormat="1" ht="15">
      <c r="A8" s="299" t="s">
        <v>291</v>
      </c>
      <c r="B8" s="300"/>
      <c r="C8" s="300"/>
      <c r="D8" s="300"/>
      <c r="E8" s="300"/>
      <c r="F8" s="300"/>
      <c r="G8" s="300"/>
    </row>
    <row r="9" s="2" customFormat="1" ht="15">
      <c r="A9" s="89" t="s">
        <v>241</v>
      </c>
    </row>
    <row r="10" s="2" customFormat="1" ht="15"/>
  </sheetData>
  <sheetProtection/>
  <mergeCells count="1">
    <mergeCell ref="A8:G8"/>
  </mergeCells>
  <hyperlinks>
    <hyperlink ref="A9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49"/>
  <sheetViews>
    <sheetView showGridLines="0" view="pageLayout" workbookViewId="0" topLeftCell="A10">
      <selection activeCell="E41" sqref="E41"/>
    </sheetView>
  </sheetViews>
  <sheetFormatPr defaultColWidth="11.421875" defaultRowHeight="15"/>
  <cols>
    <col min="2" max="2" width="18.8515625" style="103" customWidth="1"/>
    <col min="3" max="3" width="8.421875" style="103" customWidth="1"/>
    <col min="4" max="4" width="11.421875" style="103" customWidth="1"/>
  </cols>
  <sheetData>
    <row r="1" spans="1:4" s="2" customFormat="1" ht="15">
      <c r="A1" s="2" t="s">
        <v>253</v>
      </c>
      <c r="B1" s="100"/>
      <c r="C1" s="100"/>
      <c r="D1" s="100"/>
    </row>
    <row r="3" spans="1:5" ht="15">
      <c r="A3" s="80"/>
      <c r="B3" s="105">
        <v>2000</v>
      </c>
      <c r="C3" s="105">
        <v>1339</v>
      </c>
      <c r="D3" s="255"/>
      <c r="E3" s="80"/>
    </row>
    <row r="4" spans="1:5" ht="15">
      <c r="A4" s="80"/>
      <c r="B4" s="105">
        <v>2001</v>
      </c>
      <c r="C4" s="105">
        <v>1605</v>
      </c>
      <c r="D4" s="255"/>
      <c r="E4" s="80"/>
    </row>
    <row r="5" spans="1:5" ht="15">
      <c r="A5" s="80"/>
      <c r="B5" s="105">
        <v>2002</v>
      </c>
      <c r="C5" s="105">
        <v>2117</v>
      </c>
      <c r="D5" s="255"/>
      <c r="E5" s="80"/>
    </row>
    <row r="6" spans="1:5" ht="15">
      <c r="A6" s="80"/>
      <c r="B6" s="105">
        <v>2003</v>
      </c>
      <c r="C6" s="105">
        <v>2768</v>
      </c>
      <c r="D6" s="255"/>
      <c r="E6" s="80"/>
    </row>
    <row r="7" spans="1:5" ht="15">
      <c r="A7" s="80"/>
      <c r="B7" s="105">
        <v>2004</v>
      </c>
      <c r="C7" s="105">
        <v>3155</v>
      </c>
      <c r="D7" s="255"/>
      <c r="E7" s="80"/>
    </row>
    <row r="8" spans="1:5" ht="15">
      <c r="A8" s="80"/>
      <c r="B8" s="105">
        <v>2005</v>
      </c>
      <c r="C8" s="105">
        <v>3844</v>
      </c>
      <c r="D8" s="255"/>
      <c r="E8" s="80"/>
    </row>
    <row r="9" spans="1:5" ht="15" customHeight="1">
      <c r="A9" s="80"/>
      <c r="B9" s="105">
        <v>2006</v>
      </c>
      <c r="C9" s="105">
        <v>3799</v>
      </c>
      <c r="D9" s="255"/>
      <c r="E9" s="80"/>
    </row>
    <row r="10" spans="1:5" ht="15">
      <c r="A10" s="80"/>
      <c r="B10" s="105">
        <v>2007</v>
      </c>
      <c r="C10" s="105">
        <v>4381</v>
      </c>
      <c r="D10" s="255"/>
      <c r="E10" s="80"/>
    </row>
    <row r="11" spans="1:5" ht="15">
      <c r="A11" s="80"/>
      <c r="B11" s="105">
        <v>2008</v>
      </c>
      <c r="C11" s="105">
        <v>5026</v>
      </c>
      <c r="D11" s="255"/>
      <c r="E11" s="80"/>
    </row>
    <row r="12" spans="1:5" ht="15">
      <c r="A12" s="80"/>
      <c r="B12" s="105">
        <v>2009</v>
      </c>
      <c r="C12" s="105">
        <v>5704</v>
      </c>
      <c r="D12" s="255"/>
      <c r="E12" s="80"/>
    </row>
    <row r="13" spans="1:5" ht="15">
      <c r="A13" s="80"/>
      <c r="B13" s="105">
        <v>2010</v>
      </c>
      <c r="C13" s="105">
        <v>5799</v>
      </c>
      <c r="D13" s="255"/>
      <c r="E13" s="80"/>
    </row>
    <row r="14" spans="1:9" ht="15">
      <c r="A14" s="80"/>
      <c r="B14" s="105">
        <v>2011</v>
      </c>
      <c r="C14" s="105">
        <v>5646</v>
      </c>
      <c r="D14" s="255"/>
      <c r="E14" s="80"/>
      <c r="I14" s="252"/>
    </row>
    <row r="15" spans="1:9" ht="15">
      <c r="A15" s="80"/>
      <c r="B15" s="105">
        <v>2012</v>
      </c>
      <c r="C15" s="105">
        <v>5630</v>
      </c>
      <c r="D15" s="255"/>
      <c r="E15" s="80"/>
      <c r="I15" s="252"/>
    </row>
    <row r="16" spans="1:9" ht="15">
      <c r="A16" s="80"/>
      <c r="B16" s="105">
        <v>2013</v>
      </c>
      <c r="C16" s="105">
        <v>5414</v>
      </c>
      <c r="D16" s="255"/>
      <c r="E16" s="80"/>
      <c r="I16" s="252"/>
    </row>
    <row r="17" spans="1:9" ht="15">
      <c r="A17" s="80"/>
      <c r="B17" s="105">
        <v>2014</v>
      </c>
      <c r="C17" s="105">
        <v>4942</v>
      </c>
      <c r="D17" s="255"/>
      <c r="E17" s="80"/>
      <c r="I17" s="252"/>
    </row>
    <row r="18" spans="1:9" ht="15">
      <c r="A18" s="80"/>
      <c r="B18" s="105">
        <v>2015</v>
      </c>
      <c r="C18" s="106">
        <v>4444</v>
      </c>
      <c r="D18" s="255"/>
      <c r="E18" s="80"/>
      <c r="I18" s="252"/>
    </row>
    <row r="19" spans="1:9" ht="15">
      <c r="A19" s="80"/>
      <c r="B19" s="107">
        <v>2016</v>
      </c>
      <c r="C19" s="107">
        <v>4532</v>
      </c>
      <c r="D19" s="255"/>
      <c r="E19" s="80"/>
      <c r="I19" s="252"/>
    </row>
    <row r="20" spans="2:5" ht="15">
      <c r="B20" s="107">
        <v>2017</v>
      </c>
      <c r="C20" s="107">
        <v>4470</v>
      </c>
      <c r="D20" s="255"/>
      <c r="E20" s="80"/>
    </row>
    <row r="21" spans="2:5" ht="15">
      <c r="B21" s="107">
        <v>2018</v>
      </c>
      <c r="C21" s="107">
        <v>4500</v>
      </c>
      <c r="D21" s="255"/>
      <c r="E21" s="80"/>
    </row>
    <row r="22" spans="2:5" ht="15">
      <c r="B22" s="107">
        <v>2019</v>
      </c>
      <c r="C22" s="107">
        <v>5005</v>
      </c>
      <c r="D22" s="255"/>
      <c r="E22" s="80"/>
    </row>
    <row r="23" spans="2:5" ht="15">
      <c r="B23" s="101">
        <v>2020</v>
      </c>
      <c r="C23" s="101">
        <v>5630</v>
      </c>
      <c r="D23" s="255"/>
      <c r="E23" s="256"/>
    </row>
    <row r="24" spans="2:5" ht="15">
      <c r="B24" s="101"/>
      <c r="C24" s="101"/>
      <c r="D24" s="255"/>
      <c r="E24" s="256"/>
    </row>
    <row r="25" spans="1:4" s="88" customFormat="1" ht="12.75" thickBot="1">
      <c r="A25" s="185" t="s">
        <v>37</v>
      </c>
      <c r="B25" s="186" t="s">
        <v>238</v>
      </c>
      <c r="C25" s="186" t="s">
        <v>11</v>
      </c>
      <c r="D25" s="186" t="s">
        <v>239</v>
      </c>
    </row>
    <row r="26" spans="1:4" s="88" customFormat="1" ht="12">
      <c r="A26" s="96">
        <v>2020</v>
      </c>
      <c r="B26" s="97">
        <v>5630</v>
      </c>
      <c r="C26" s="253">
        <v>0.0835</v>
      </c>
      <c r="D26" s="97">
        <v>67365</v>
      </c>
    </row>
    <row r="27" spans="1:4" s="88" customFormat="1" ht="12">
      <c r="A27" s="232">
        <v>2019</v>
      </c>
      <c r="B27" s="233">
        <v>5005</v>
      </c>
      <c r="C27" s="234">
        <v>0.075</v>
      </c>
      <c r="D27" s="233">
        <v>66701</v>
      </c>
    </row>
    <row r="28" spans="1:4" s="88" customFormat="1" ht="12">
      <c r="A28" s="232">
        <v>2018</v>
      </c>
      <c r="B28" s="233">
        <v>4500</v>
      </c>
      <c r="C28" s="254">
        <f>B28/D28</f>
        <v>0.06800870511425462</v>
      </c>
      <c r="D28" s="233">
        <v>66168</v>
      </c>
    </row>
    <row r="29" spans="1:4" s="88" customFormat="1" ht="12">
      <c r="A29" s="232">
        <v>2017</v>
      </c>
      <c r="B29" s="233">
        <v>4410</v>
      </c>
      <c r="C29" s="234">
        <f>B29/D29</f>
        <v>0.0668252693467489</v>
      </c>
      <c r="D29" s="233">
        <v>65993</v>
      </c>
    </row>
    <row r="30" spans="1:4" ht="15">
      <c r="A30" s="98">
        <v>2016</v>
      </c>
      <c r="B30" s="99">
        <v>4464</v>
      </c>
      <c r="C30" s="102">
        <f>B30/D30</f>
        <v>0.06786360388573862</v>
      </c>
      <c r="D30" s="104">
        <v>65779</v>
      </c>
    </row>
    <row r="31" spans="1:4" ht="15">
      <c r="A31" s="98">
        <v>2015</v>
      </c>
      <c r="B31" s="87">
        <v>4444</v>
      </c>
      <c r="C31" s="102">
        <f aca="true" t="shared" si="0" ref="C31:C46">B31/D31</f>
        <v>0.06779661016949153</v>
      </c>
      <c r="D31" s="104">
        <v>65549</v>
      </c>
    </row>
    <row r="32" spans="1:4" ht="15">
      <c r="A32" s="98">
        <v>2014</v>
      </c>
      <c r="B32" s="94">
        <v>4942</v>
      </c>
      <c r="C32" s="102">
        <f t="shared" si="0"/>
        <v>0.07561430888338076</v>
      </c>
      <c r="D32" s="104">
        <v>65358</v>
      </c>
    </row>
    <row r="33" spans="1:4" ht="15">
      <c r="A33" s="98">
        <v>2013</v>
      </c>
      <c r="B33" s="94">
        <v>5414</v>
      </c>
      <c r="C33" s="102">
        <f t="shared" si="0"/>
        <v>0.08272721716276511</v>
      </c>
      <c r="D33" s="104">
        <v>65444</v>
      </c>
    </row>
    <row r="34" spans="1:4" ht="15">
      <c r="A34" s="98">
        <v>2012</v>
      </c>
      <c r="B34" s="94">
        <v>5630</v>
      </c>
      <c r="C34" s="102">
        <f t="shared" si="0"/>
        <v>0.08636558875866723</v>
      </c>
      <c r="D34" s="104">
        <v>65188</v>
      </c>
    </row>
    <row r="35" spans="1:4" ht="15">
      <c r="A35" s="98">
        <v>2011</v>
      </c>
      <c r="B35" s="94">
        <v>5646</v>
      </c>
      <c r="C35" s="102">
        <f t="shared" si="0"/>
        <v>0.08721442142824042</v>
      </c>
      <c r="D35" s="104">
        <v>64737</v>
      </c>
    </row>
    <row r="36" spans="1:4" ht="15">
      <c r="A36" s="98">
        <v>2010</v>
      </c>
      <c r="B36" s="94">
        <v>5799</v>
      </c>
      <c r="C36" s="102">
        <f t="shared" si="0"/>
        <v>0.0905004915960485</v>
      </c>
      <c r="D36" s="104">
        <v>64077</v>
      </c>
    </row>
    <row r="37" spans="1:4" ht="15">
      <c r="A37" s="98">
        <v>2009</v>
      </c>
      <c r="B37" s="94">
        <v>5704</v>
      </c>
      <c r="C37" s="102">
        <f t="shared" si="0"/>
        <v>0.08984233489265857</v>
      </c>
      <c r="D37" s="104">
        <v>63489</v>
      </c>
    </row>
    <row r="38" spans="1:4" ht="15">
      <c r="A38" s="98">
        <v>2008</v>
      </c>
      <c r="B38" s="94">
        <v>5026</v>
      </c>
      <c r="C38" s="102">
        <f t="shared" si="0"/>
        <v>0.08032218368945072</v>
      </c>
      <c r="D38" s="104">
        <v>62573</v>
      </c>
    </row>
    <row r="39" spans="1:4" ht="15">
      <c r="A39" s="98">
        <v>2007</v>
      </c>
      <c r="B39" s="94">
        <v>4381</v>
      </c>
      <c r="C39" s="102">
        <f t="shared" si="0"/>
        <v>0.07098415373148838</v>
      </c>
      <c r="D39" s="104">
        <v>61718</v>
      </c>
    </row>
    <row r="40" spans="1:4" ht="15">
      <c r="A40" s="98">
        <v>2006</v>
      </c>
      <c r="B40" s="94">
        <v>3799</v>
      </c>
      <c r="C40" s="102">
        <f t="shared" si="0"/>
        <v>0.062107637980643476</v>
      </c>
      <c r="D40" s="104">
        <v>61168</v>
      </c>
    </row>
    <row r="41" spans="1:4" ht="15">
      <c r="A41" s="98">
        <v>2005</v>
      </c>
      <c r="B41" s="94">
        <v>3844</v>
      </c>
      <c r="C41" s="102">
        <f t="shared" si="0"/>
        <v>0.06297200334190653</v>
      </c>
      <c r="D41" s="104">
        <v>61043</v>
      </c>
    </row>
    <row r="42" spans="1:4" ht="15">
      <c r="A42" s="98">
        <v>2004</v>
      </c>
      <c r="B42" s="94">
        <v>3155</v>
      </c>
      <c r="C42" s="102">
        <f t="shared" si="0"/>
        <v>0.05255442839771459</v>
      </c>
      <c r="D42" s="104">
        <v>60033</v>
      </c>
    </row>
    <row r="43" spans="1:4" ht="15">
      <c r="A43" s="98">
        <v>2003</v>
      </c>
      <c r="B43" s="94">
        <v>2768</v>
      </c>
      <c r="C43" s="102">
        <f t="shared" si="0"/>
        <v>0.046644086075864045</v>
      </c>
      <c r="D43" s="104">
        <v>59343</v>
      </c>
    </row>
    <row r="44" spans="1:4" ht="15">
      <c r="A44" s="98">
        <v>2002</v>
      </c>
      <c r="B44" s="94">
        <v>2117</v>
      </c>
      <c r="C44" s="102">
        <f t="shared" si="0"/>
        <v>0.036366447357119545</v>
      </c>
      <c r="D44" s="104">
        <v>58213</v>
      </c>
    </row>
    <row r="45" spans="1:4" ht="15">
      <c r="A45" s="98">
        <v>2001</v>
      </c>
      <c r="B45" s="94">
        <v>1605</v>
      </c>
      <c r="C45" s="102">
        <f t="shared" si="0"/>
        <v>0.02809283763915144</v>
      </c>
      <c r="D45" s="104">
        <v>57132</v>
      </c>
    </row>
    <row r="46" spans="1:4" ht="15.75" thickBot="1">
      <c r="A46" s="187">
        <v>2000</v>
      </c>
      <c r="B46" s="188">
        <v>1339</v>
      </c>
      <c r="C46" s="189">
        <f t="shared" si="0"/>
        <v>0.023862988309096094</v>
      </c>
      <c r="D46" s="190">
        <v>56112</v>
      </c>
    </row>
    <row r="47" spans="1:6" ht="15">
      <c r="A47" s="301" t="s">
        <v>252</v>
      </c>
      <c r="B47" s="302"/>
      <c r="C47" s="302"/>
      <c r="D47" s="302"/>
      <c r="E47" s="302"/>
      <c r="F47" s="302"/>
    </row>
    <row r="48" spans="1:6" ht="15">
      <c r="A48" s="299" t="s">
        <v>279</v>
      </c>
      <c r="B48" s="299"/>
      <c r="C48" s="299"/>
      <c r="D48" s="299"/>
      <c r="E48" s="91"/>
      <c r="F48" s="91"/>
    </row>
    <row r="49" ht="15">
      <c r="A49" s="89" t="s">
        <v>241</v>
      </c>
    </row>
  </sheetData>
  <sheetProtection/>
  <mergeCells count="2">
    <mergeCell ref="A47:F47"/>
    <mergeCell ref="A48:D48"/>
  </mergeCells>
  <hyperlinks>
    <hyperlink ref="A49" location="Índex!A1" display="Índex"/>
  </hyperlinks>
  <printOptions/>
  <pageMargins left="0.7" right="0.7" top="0.75" bottom="0.75" header="0.3" footer="0.3"/>
  <pageSetup horizontalDpi="200" verticalDpi="200" orientation="portrait" paperSize="9" r:id="rId3"/>
  <headerFooter>
    <oddFooter>&amp;L&amp;G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28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6.57421875" style="17" customWidth="1"/>
    <col min="2" max="2" width="5.8515625" style="103" customWidth="1"/>
    <col min="3" max="3" width="7.28125" style="103" bestFit="1" customWidth="1"/>
    <col min="4" max="4" width="8.8515625" style="103" customWidth="1"/>
    <col min="5" max="6" width="6.28125" style="103" bestFit="1" customWidth="1"/>
    <col min="7" max="7" width="7.28125" style="103" bestFit="1" customWidth="1"/>
    <col min="8" max="8" width="8.57421875" style="103" bestFit="1" customWidth="1"/>
    <col min="9" max="9" width="7.28125" style="103" bestFit="1" customWidth="1"/>
    <col min="10" max="10" width="8.28125" style="103" customWidth="1"/>
    <col min="11" max="11" width="7.28125" style="103" bestFit="1" customWidth="1"/>
    <col min="12" max="12" width="5.57421875" style="103" bestFit="1" customWidth="1"/>
    <col min="13" max="13" width="15.57421875" style="0" bestFit="1" customWidth="1"/>
  </cols>
  <sheetData>
    <row r="1" spans="1:12" s="2" customFormat="1" ht="15">
      <c r="A1" s="13" t="s">
        <v>254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3" ht="15">
      <c r="A2" s="14" t="s">
        <v>280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0"/>
    </row>
    <row r="3" spans="1:13" ht="15">
      <c r="A3" s="15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"/>
    </row>
    <row r="4" spans="1:12" s="12" customFormat="1" ht="31.5" customHeight="1" thickBot="1">
      <c r="A4" s="191" t="s">
        <v>37</v>
      </c>
      <c r="B4" s="192" t="s">
        <v>38</v>
      </c>
      <c r="C4" s="193" t="s">
        <v>11</v>
      </c>
      <c r="D4" s="192" t="s">
        <v>39</v>
      </c>
      <c r="E4" s="193" t="s">
        <v>11</v>
      </c>
      <c r="F4" s="193" t="s">
        <v>40</v>
      </c>
      <c r="G4" s="193" t="s">
        <v>11</v>
      </c>
      <c r="H4" s="193" t="s">
        <v>41</v>
      </c>
      <c r="I4" s="193" t="s">
        <v>11</v>
      </c>
      <c r="J4" s="192" t="s">
        <v>42</v>
      </c>
      <c r="K4" s="193" t="s">
        <v>11</v>
      </c>
      <c r="L4" s="193" t="s">
        <v>13</v>
      </c>
    </row>
    <row r="5" spans="1:12" s="12" customFormat="1" ht="15">
      <c r="A5" s="108">
        <v>2020</v>
      </c>
      <c r="B5" s="262">
        <v>1032</v>
      </c>
      <c r="C5" s="285">
        <v>0.1833</v>
      </c>
      <c r="D5" s="262">
        <v>196</v>
      </c>
      <c r="E5" s="285">
        <v>0.0348</v>
      </c>
      <c r="F5" s="110">
        <v>1765</v>
      </c>
      <c r="G5" s="285">
        <v>0.3135</v>
      </c>
      <c r="H5" s="110">
        <v>1619</v>
      </c>
      <c r="I5" s="285">
        <v>0.2875</v>
      </c>
      <c r="J5" s="262">
        <v>1018</v>
      </c>
      <c r="K5" s="285">
        <v>0.181</v>
      </c>
      <c r="L5" s="110">
        <v>5630</v>
      </c>
    </row>
    <row r="6" spans="1:12" s="119" customFormat="1" ht="15">
      <c r="A6" s="86">
        <v>2019</v>
      </c>
      <c r="B6" s="263">
        <v>951</v>
      </c>
      <c r="C6" s="264">
        <f>B6/L6</f>
        <v>0.1929397443700548</v>
      </c>
      <c r="D6" s="263">
        <v>190</v>
      </c>
      <c r="E6" s="264">
        <f>D6/L6</f>
        <v>0.03854737269222966</v>
      </c>
      <c r="F6" s="111">
        <v>1631</v>
      </c>
      <c r="G6" s="264">
        <f>F6/L6</f>
        <v>0.33089876242645566</v>
      </c>
      <c r="H6" s="111">
        <v>1304</v>
      </c>
      <c r="I6" s="264">
        <f>H6/L6</f>
        <v>0.26455670521403934</v>
      </c>
      <c r="J6" s="263">
        <v>853</v>
      </c>
      <c r="K6" s="264">
        <f>J6/L6</f>
        <v>0.17305741529722052</v>
      </c>
      <c r="L6" s="111">
        <v>4929</v>
      </c>
    </row>
    <row r="7" spans="1:12" s="12" customFormat="1" ht="15">
      <c r="A7" s="86">
        <v>2018</v>
      </c>
      <c r="B7" s="263">
        <v>887</v>
      </c>
      <c r="C7" s="264">
        <f>B7/L7</f>
        <v>0.1971111111111111</v>
      </c>
      <c r="D7" s="263">
        <v>165</v>
      </c>
      <c r="E7" s="264">
        <f>D7/L7</f>
        <v>0.03666666666666667</v>
      </c>
      <c r="F7" s="111">
        <v>1612</v>
      </c>
      <c r="G7" s="264">
        <f>F7/L7</f>
        <v>0.3582222222222222</v>
      </c>
      <c r="H7" s="111">
        <v>1079</v>
      </c>
      <c r="I7" s="264">
        <f>H7/L7</f>
        <v>0.23977777777777778</v>
      </c>
      <c r="J7" s="263">
        <v>757</v>
      </c>
      <c r="K7" s="264">
        <f>J7/L7</f>
        <v>0.16822222222222222</v>
      </c>
      <c r="L7" s="111">
        <f>SUM(B7,D7,F7,H7,J7)</f>
        <v>4500</v>
      </c>
    </row>
    <row r="8" spans="1:12" s="12" customFormat="1" ht="15">
      <c r="A8" s="86">
        <v>2017</v>
      </c>
      <c r="B8" s="111">
        <v>853</v>
      </c>
      <c r="C8" s="264">
        <f>B8/L8</f>
        <v>0.19342403628117913</v>
      </c>
      <c r="D8" s="111">
        <v>175</v>
      </c>
      <c r="E8" s="264">
        <f>D8/L8</f>
        <v>0.03968253968253968</v>
      </c>
      <c r="F8" s="111">
        <v>1656</v>
      </c>
      <c r="G8" s="264">
        <f>F8/L8</f>
        <v>0.37551020408163266</v>
      </c>
      <c r="H8" s="111">
        <v>978</v>
      </c>
      <c r="I8" s="264">
        <f>H8/L8</f>
        <v>0.2217687074829932</v>
      </c>
      <c r="J8" s="111">
        <v>748</v>
      </c>
      <c r="K8" s="264">
        <f>J8/L8</f>
        <v>0.16961451247165532</v>
      </c>
      <c r="L8" s="111">
        <f>SUM(B8,D8,F8,H8,J8)</f>
        <v>4410</v>
      </c>
    </row>
    <row r="9" spans="1:12" s="12" customFormat="1" ht="15">
      <c r="A9" s="86">
        <v>2016</v>
      </c>
      <c r="B9" s="111">
        <v>936</v>
      </c>
      <c r="C9" s="113">
        <f>B9/4446</f>
        <v>0.21052631578947367</v>
      </c>
      <c r="D9" s="111">
        <v>156</v>
      </c>
      <c r="E9" s="113">
        <f>D9/L9</f>
        <v>0.03442188879082083</v>
      </c>
      <c r="F9" s="111">
        <v>1701</v>
      </c>
      <c r="G9" s="113">
        <f>F9/L9</f>
        <v>0.37533097969991175</v>
      </c>
      <c r="H9" s="111">
        <f>217+759</f>
        <v>976</v>
      </c>
      <c r="I9" s="113">
        <f>H9/L9</f>
        <v>0.21535745807590467</v>
      </c>
      <c r="J9" s="111">
        <v>695</v>
      </c>
      <c r="K9" s="113">
        <f>J9/L9</f>
        <v>0.1533539276257723</v>
      </c>
      <c r="L9" s="111">
        <v>4532</v>
      </c>
    </row>
    <row r="10" spans="1:12" ht="15">
      <c r="A10" s="16">
        <v>2015</v>
      </c>
      <c r="B10" s="112">
        <v>920</v>
      </c>
      <c r="C10" s="113">
        <f>B10/4446</f>
        <v>0.206927575348628</v>
      </c>
      <c r="D10" s="112">
        <v>151</v>
      </c>
      <c r="E10" s="113">
        <f>D10/L10</f>
        <v>0.03397839783978398</v>
      </c>
      <c r="F10" s="112">
        <v>1741</v>
      </c>
      <c r="G10" s="113">
        <f>F10/L10</f>
        <v>0.3917641764176418</v>
      </c>
      <c r="H10" s="112">
        <f>209+807</f>
        <v>1016</v>
      </c>
      <c r="I10" s="113">
        <f>H10/L10</f>
        <v>0.22862286228622863</v>
      </c>
      <c r="J10" s="112">
        <v>616</v>
      </c>
      <c r="K10" s="113">
        <f>J10/L10</f>
        <v>0.13861386138613863</v>
      </c>
      <c r="L10" s="112">
        <f>SUM(B10,D10,F10,H10,J10)</f>
        <v>4444</v>
      </c>
    </row>
    <row r="11" spans="1:12" ht="15">
      <c r="A11" s="16">
        <v>2014</v>
      </c>
      <c r="B11" s="112">
        <v>981</v>
      </c>
      <c r="C11" s="113">
        <f aca="true" t="shared" si="0" ref="C11:C25">B11/L11</f>
        <v>0.19850263051396197</v>
      </c>
      <c r="D11" s="112">
        <v>154</v>
      </c>
      <c r="E11" s="113">
        <f aca="true" t="shared" si="1" ref="E11:E25">D11/L11</f>
        <v>0.031161473087818695</v>
      </c>
      <c r="F11" s="112">
        <v>1943</v>
      </c>
      <c r="G11" s="113">
        <f aca="true" t="shared" si="2" ref="G11:G25">F11/L11</f>
        <v>0.39316066369890734</v>
      </c>
      <c r="H11" s="112">
        <v>1269</v>
      </c>
      <c r="I11" s="113">
        <f aca="true" t="shared" si="3" ref="I11:I25">H11/L11</f>
        <v>0.25677863213273977</v>
      </c>
      <c r="J11" s="112">
        <v>595</v>
      </c>
      <c r="K11" s="113">
        <f aca="true" t="shared" si="4" ref="K11:K25">J11/L11</f>
        <v>0.12039660056657224</v>
      </c>
      <c r="L11" s="112">
        <v>4942</v>
      </c>
    </row>
    <row r="12" spans="1:12" ht="15">
      <c r="A12" s="16">
        <v>2013</v>
      </c>
      <c r="B12" s="112">
        <v>1022</v>
      </c>
      <c r="C12" s="113">
        <f t="shared" si="0"/>
        <v>0.18876985592907278</v>
      </c>
      <c r="D12" s="112">
        <v>153</v>
      </c>
      <c r="E12" s="113">
        <f t="shared" si="1"/>
        <v>0.028260066494274105</v>
      </c>
      <c r="F12" s="112">
        <v>2101</v>
      </c>
      <c r="G12" s="113">
        <f t="shared" si="2"/>
        <v>0.3880679719246398</v>
      </c>
      <c r="H12" s="112">
        <v>1578</v>
      </c>
      <c r="I12" s="113">
        <f t="shared" si="3"/>
        <v>0.29146656815663097</v>
      </c>
      <c r="J12" s="112">
        <v>560</v>
      </c>
      <c r="K12" s="113">
        <f t="shared" si="4"/>
        <v>0.10343553749538234</v>
      </c>
      <c r="L12" s="112">
        <v>5414</v>
      </c>
    </row>
    <row r="13" spans="1:12" ht="15">
      <c r="A13" s="16">
        <v>2012</v>
      </c>
      <c r="B13" s="112">
        <v>1218</v>
      </c>
      <c r="C13" s="113">
        <f t="shared" si="0"/>
        <v>0.2163410301953819</v>
      </c>
      <c r="D13" s="112">
        <v>144</v>
      </c>
      <c r="E13" s="113">
        <f t="shared" si="1"/>
        <v>0.02557726465364121</v>
      </c>
      <c r="F13" s="112">
        <v>2133</v>
      </c>
      <c r="G13" s="113">
        <f t="shared" si="2"/>
        <v>0.3788632326820604</v>
      </c>
      <c r="H13" s="112">
        <v>1653</v>
      </c>
      <c r="I13" s="113">
        <f t="shared" si="3"/>
        <v>0.2936056838365897</v>
      </c>
      <c r="J13" s="112">
        <v>482</v>
      </c>
      <c r="K13" s="113">
        <f t="shared" si="4"/>
        <v>0.08561278863232683</v>
      </c>
      <c r="L13" s="112">
        <v>5630</v>
      </c>
    </row>
    <row r="14" spans="1:12" ht="15">
      <c r="A14" s="16">
        <v>2011</v>
      </c>
      <c r="B14" s="112">
        <v>1133</v>
      </c>
      <c r="C14" s="113">
        <f t="shared" si="0"/>
        <v>0.20067304286220333</v>
      </c>
      <c r="D14" s="112">
        <v>147</v>
      </c>
      <c r="E14" s="113">
        <f t="shared" si="1"/>
        <v>0.026036131774707757</v>
      </c>
      <c r="F14" s="112">
        <v>2129</v>
      </c>
      <c r="G14" s="113">
        <f t="shared" si="2"/>
        <v>0.37708111937654976</v>
      </c>
      <c r="H14" s="112">
        <v>1798</v>
      </c>
      <c r="I14" s="113">
        <f t="shared" si="3"/>
        <v>0.31845554374778606</v>
      </c>
      <c r="J14" s="112">
        <v>439</v>
      </c>
      <c r="K14" s="113">
        <f t="shared" si="4"/>
        <v>0.0777541622387531</v>
      </c>
      <c r="L14" s="112">
        <v>5646</v>
      </c>
    </row>
    <row r="15" spans="1:12" ht="15">
      <c r="A15" s="16">
        <v>2010</v>
      </c>
      <c r="B15" s="112">
        <v>1113</v>
      </c>
      <c r="C15" s="113">
        <f t="shared" si="0"/>
        <v>0.19192964304190377</v>
      </c>
      <c r="D15" s="112">
        <v>151</v>
      </c>
      <c r="E15" s="113">
        <f t="shared" si="1"/>
        <v>0.026038972236592517</v>
      </c>
      <c r="F15" s="112">
        <v>2208</v>
      </c>
      <c r="G15" s="113">
        <f t="shared" si="2"/>
        <v>0.3807553026383859</v>
      </c>
      <c r="H15" s="112">
        <v>1916</v>
      </c>
      <c r="I15" s="113">
        <f t="shared" si="3"/>
        <v>0.33040179341265735</v>
      </c>
      <c r="J15" s="112">
        <v>411</v>
      </c>
      <c r="K15" s="113">
        <f t="shared" si="4"/>
        <v>0.07087428867046043</v>
      </c>
      <c r="L15" s="112">
        <v>5799</v>
      </c>
    </row>
    <row r="16" spans="1:12" ht="15">
      <c r="A16" s="16">
        <v>2009</v>
      </c>
      <c r="B16" s="112">
        <v>1129</v>
      </c>
      <c r="C16" s="113">
        <f t="shared" si="0"/>
        <v>0.1979312762973352</v>
      </c>
      <c r="D16" s="112">
        <v>127</v>
      </c>
      <c r="E16" s="113">
        <f t="shared" si="1"/>
        <v>0.02226507713884993</v>
      </c>
      <c r="F16" s="112">
        <v>2214</v>
      </c>
      <c r="G16" s="113">
        <f t="shared" si="2"/>
        <v>0.38814866760168304</v>
      </c>
      <c r="H16" s="112">
        <v>1864</v>
      </c>
      <c r="I16" s="113">
        <f t="shared" si="3"/>
        <v>0.3267882187938289</v>
      </c>
      <c r="J16" s="112">
        <v>370</v>
      </c>
      <c r="K16" s="113">
        <f t="shared" si="4"/>
        <v>0.06486676016830295</v>
      </c>
      <c r="L16" s="112">
        <v>5704</v>
      </c>
    </row>
    <row r="17" spans="1:12" ht="15">
      <c r="A17" s="16">
        <v>2008</v>
      </c>
      <c r="B17" s="112">
        <v>979</v>
      </c>
      <c r="C17" s="113">
        <f t="shared" si="0"/>
        <v>0.19478710704337446</v>
      </c>
      <c r="D17" s="112">
        <v>88</v>
      </c>
      <c r="E17" s="113">
        <f t="shared" si="1"/>
        <v>0.017508953442101075</v>
      </c>
      <c r="F17" s="112">
        <v>1974</v>
      </c>
      <c r="G17" s="113">
        <f t="shared" si="2"/>
        <v>0.39275766016713093</v>
      </c>
      <c r="H17" s="112">
        <v>1701</v>
      </c>
      <c r="I17" s="113">
        <f t="shared" si="3"/>
        <v>0.3384401114206128</v>
      </c>
      <c r="J17" s="112">
        <v>284</v>
      </c>
      <c r="K17" s="113">
        <f t="shared" si="4"/>
        <v>0.05650616792678074</v>
      </c>
      <c r="L17" s="112">
        <v>5026</v>
      </c>
    </row>
    <row r="18" spans="1:12" ht="15">
      <c r="A18" s="16">
        <v>2007</v>
      </c>
      <c r="B18" s="112">
        <v>753</v>
      </c>
      <c r="C18" s="113">
        <f t="shared" si="0"/>
        <v>0.17187856653732025</v>
      </c>
      <c r="D18" s="112">
        <v>68</v>
      </c>
      <c r="E18" s="113">
        <f t="shared" si="1"/>
        <v>0.01552157041771285</v>
      </c>
      <c r="F18" s="112">
        <v>1756</v>
      </c>
      <c r="G18" s="113">
        <f t="shared" si="2"/>
        <v>0.4008217301985848</v>
      </c>
      <c r="H18" s="112">
        <v>1524</v>
      </c>
      <c r="I18" s="113">
        <f t="shared" si="3"/>
        <v>0.34786578406756447</v>
      </c>
      <c r="J18" s="112">
        <v>280</v>
      </c>
      <c r="K18" s="113">
        <f t="shared" si="4"/>
        <v>0.06391234877881762</v>
      </c>
      <c r="L18" s="112">
        <v>4381</v>
      </c>
    </row>
    <row r="19" spans="1:12" ht="15">
      <c r="A19" s="16">
        <v>2006</v>
      </c>
      <c r="B19" s="112">
        <v>409</v>
      </c>
      <c r="C19" s="113">
        <f t="shared" si="0"/>
        <v>0.10765991050276388</v>
      </c>
      <c r="D19" s="112">
        <v>261</v>
      </c>
      <c r="E19" s="113">
        <f t="shared" si="1"/>
        <v>0.06870229007633588</v>
      </c>
      <c r="F19" s="112">
        <v>1618</v>
      </c>
      <c r="G19" s="113">
        <f t="shared" si="2"/>
        <v>0.4259015530402738</v>
      </c>
      <c r="H19" s="112">
        <v>1302</v>
      </c>
      <c r="I19" s="113">
        <f t="shared" si="3"/>
        <v>0.3427217688865491</v>
      </c>
      <c r="J19" s="112">
        <v>209</v>
      </c>
      <c r="K19" s="113">
        <f t="shared" si="4"/>
        <v>0.05501447749407739</v>
      </c>
      <c r="L19" s="112">
        <v>3799</v>
      </c>
    </row>
    <row r="20" spans="1:12" ht="15">
      <c r="A20" s="16">
        <v>2005</v>
      </c>
      <c r="B20" s="112">
        <v>354</v>
      </c>
      <c r="C20" s="113">
        <f t="shared" si="0"/>
        <v>0.09209157127991675</v>
      </c>
      <c r="D20" s="112">
        <v>232</v>
      </c>
      <c r="E20" s="113">
        <f t="shared" si="1"/>
        <v>0.060353798126951096</v>
      </c>
      <c r="F20" s="112">
        <v>1826</v>
      </c>
      <c r="G20" s="113">
        <f t="shared" si="2"/>
        <v>0.4750260145681582</v>
      </c>
      <c r="H20" s="112">
        <v>1254</v>
      </c>
      <c r="I20" s="113">
        <f t="shared" si="3"/>
        <v>0.3262226847034339</v>
      </c>
      <c r="J20" s="112">
        <v>178</v>
      </c>
      <c r="K20" s="113">
        <f t="shared" si="4"/>
        <v>0.04630593132154006</v>
      </c>
      <c r="L20" s="112">
        <v>3844</v>
      </c>
    </row>
    <row r="21" spans="1:12" ht="15">
      <c r="A21" s="16">
        <v>2004</v>
      </c>
      <c r="B21" s="112">
        <v>261</v>
      </c>
      <c r="C21" s="113">
        <f t="shared" si="0"/>
        <v>0.08272583201267829</v>
      </c>
      <c r="D21" s="112">
        <v>165</v>
      </c>
      <c r="E21" s="113">
        <f t="shared" si="1"/>
        <v>0.05229793977812995</v>
      </c>
      <c r="F21" s="112">
        <v>1585</v>
      </c>
      <c r="G21" s="113">
        <f t="shared" si="2"/>
        <v>0.5023771790808241</v>
      </c>
      <c r="H21" s="112">
        <v>998</v>
      </c>
      <c r="I21" s="113">
        <f t="shared" si="3"/>
        <v>0.31632329635499207</v>
      </c>
      <c r="J21" s="112">
        <v>146</v>
      </c>
      <c r="K21" s="113">
        <f t="shared" si="4"/>
        <v>0.046275752773375596</v>
      </c>
      <c r="L21" s="112">
        <v>3155</v>
      </c>
    </row>
    <row r="22" spans="1:12" ht="15">
      <c r="A22" s="16">
        <v>2003</v>
      </c>
      <c r="B22" s="112">
        <v>192</v>
      </c>
      <c r="C22" s="113">
        <f t="shared" si="0"/>
        <v>0.06936416184971098</v>
      </c>
      <c r="D22" s="112">
        <v>137</v>
      </c>
      <c r="E22" s="113">
        <f t="shared" si="1"/>
        <v>0.04949421965317919</v>
      </c>
      <c r="F22" s="112">
        <v>1588</v>
      </c>
      <c r="G22" s="113">
        <f t="shared" si="2"/>
        <v>0.5736994219653179</v>
      </c>
      <c r="H22" s="112">
        <v>741</v>
      </c>
      <c r="I22" s="113">
        <f t="shared" si="3"/>
        <v>0.2677023121387283</v>
      </c>
      <c r="J22" s="112">
        <v>110</v>
      </c>
      <c r="K22" s="113">
        <f t="shared" si="4"/>
        <v>0.039739884393063585</v>
      </c>
      <c r="L22" s="112">
        <v>2768</v>
      </c>
    </row>
    <row r="23" spans="1:12" ht="15">
      <c r="A23" s="16">
        <v>2002</v>
      </c>
      <c r="B23" s="112">
        <v>142</v>
      </c>
      <c r="C23" s="113">
        <f t="shared" si="0"/>
        <v>0.0670760510155881</v>
      </c>
      <c r="D23" s="112">
        <v>62</v>
      </c>
      <c r="E23" s="113">
        <f t="shared" si="1"/>
        <v>0.029286726499763816</v>
      </c>
      <c r="F23" s="112">
        <v>1380</v>
      </c>
      <c r="G23" s="113">
        <f t="shared" si="2"/>
        <v>0.6518658478979689</v>
      </c>
      <c r="H23" s="112">
        <v>441</v>
      </c>
      <c r="I23" s="113">
        <f t="shared" si="3"/>
        <v>0.20831365139348135</v>
      </c>
      <c r="J23" s="112">
        <v>92</v>
      </c>
      <c r="K23" s="113">
        <f t="shared" si="4"/>
        <v>0.04345772319319792</v>
      </c>
      <c r="L23" s="112">
        <v>2117</v>
      </c>
    </row>
    <row r="24" spans="1:12" ht="15">
      <c r="A24" s="16">
        <v>2001</v>
      </c>
      <c r="B24" s="112">
        <v>114</v>
      </c>
      <c r="C24" s="113">
        <f t="shared" si="0"/>
        <v>0.07102803738317758</v>
      </c>
      <c r="D24" s="112">
        <v>32</v>
      </c>
      <c r="E24" s="113">
        <f t="shared" si="1"/>
        <v>0.019937694704049845</v>
      </c>
      <c r="F24" s="112">
        <v>1121</v>
      </c>
      <c r="G24" s="113">
        <f t="shared" si="2"/>
        <v>0.6984423676012461</v>
      </c>
      <c r="H24" s="112">
        <v>248</v>
      </c>
      <c r="I24" s="113">
        <f t="shared" si="3"/>
        <v>0.1545171339563863</v>
      </c>
      <c r="J24" s="112">
        <v>90</v>
      </c>
      <c r="K24" s="113">
        <f t="shared" si="4"/>
        <v>0.056074766355140186</v>
      </c>
      <c r="L24" s="112">
        <v>1605</v>
      </c>
    </row>
    <row r="25" spans="1:12" ht="15.75" customHeight="1" thickBot="1">
      <c r="A25" s="194">
        <v>2000</v>
      </c>
      <c r="B25" s="195">
        <v>106</v>
      </c>
      <c r="C25" s="196">
        <f t="shared" si="0"/>
        <v>0.07916355489171023</v>
      </c>
      <c r="D25" s="195">
        <v>17</v>
      </c>
      <c r="E25" s="196">
        <f t="shared" si="1"/>
        <v>0.012696041822255415</v>
      </c>
      <c r="F25" s="195">
        <v>964</v>
      </c>
      <c r="G25" s="196">
        <f t="shared" si="2"/>
        <v>0.7199402539208365</v>
      </c>
      <c r="H25" s="195">
        <v>179</v>
      </c>
      <c r="I25" s="196">
        <f t="shared" si="3"/>
        <v>0.13368185212845407</v>
      </c>
      <c r="J25" s="195">
        <v>73</v>
      </c>
      <c r="K25" s="196">
        <f t="shared" si="4"/>
        <v>0.05451829723674384</v>
      </c>
      <c r="L25" s="195">
        <v>1339</v>
      </c>
    </row>
    <row r="26" spans="1:13" ht="15">
      <c r="A26" s="18" t="s">
        <v>255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7"/>
    </row>
    <row r="27" spans="1:13" ht="15">
      <c r="A27" s="18" t="s">
        <v>281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7"/>
    </row>
    <row r="28" ht="15">
      <c r="A28" s="89" t="s">
        <v>241</v>
      </c>
    </row>
  </sheetData>
  <sheetProtection/>
  <hyperlinks>
    <hyperlink ref="A28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ignoredErrors>
    <ignoredError sqref="C10" formula="1"/>
  </ignoredError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2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5.57421875" style="0" customWidth="1"/>
    <col min="2" max="2" width="11.421875" style="103" customWidth="1"/>
    <col min="3" max="3" width="7.00390625" style="103" bestFit="1" customWidth="1"/>
    <col min="4" max="4" width="11.421875" style="103" customWidth="1"/>
    <col min="5" max="5" width="7.00390625" style="103" bestFit="1" customWidth="1"/>
    <col min="6" max="6" width="11.421875" style="103" customWidth="1"/>
    <col min="7" max="7" width="7.00390625" style="103" bestFit="1" customWidth="1"/>
  </cols>
  <sheetData>
    <row r="1" spans="1:7" s="2" customFormat="1" ht="15">
      <c r="A1" s="2" t="s">
        <v>270</v>
      </c>
      <c r="B1" s="100"/>
      <c r="C1" s="100"/>
      <c r="D1" s="100"/>
      <c r="E1" s="100"/>
      <c r="F1" s="100"/>
      <c r="G1" s="100"/>
    </row>
    <row r="2" ht="15">
      <c r="A2" s="13">
        <v>2020</v>
      </c>
    </row>
    <row r="4" spans="1:7" ht="15.75" thickBot="1">
      <c r="A4" s="191" t="s">
        <v>43</v>
      </c>
      <c r="B4" s="193" t="s">
        <v>10</v>
      </c>
      <c r="C4" s="193" t="s">
        <v>11</v>
      </c>
      <c r="D4" s="193" t="s">
        <v>12</v>
      </c>
      <c r="E4" s="193" t="s">
        <v>11</v>
      </c>
      <c r="F4" s="193" t="s">
        <v>13</v>
      </c>
      <c r="G4" s="193" t="s">
        <v>11</v>
      </c>
    </row>
    <row r="5" spans="1:7" ht="15" customHeight="1">
      <c r="A5" s="81" t="s">
        <v>44</v>
      </c>
      <c r="B5" s="114">
        <v>880</v>
      </c>
      <c r="C5" s="115">
        <v>0.31529917592260837</v>
      </c>
      <c r="D5" s="114">
        <v>746</v>
      </c>
      <c r="E5" s="115">
        <v>0.26276858048608664</v>
      </c>
      <c r="F5" s="114">
        <v>1626</v>
      </c>
      <c r="G5" s="115">
        <v>0.288809946714032</v>
      </c>
    </row>
    <row r="6" spans="1:7" ht="15">
      <c r="A6" s="81" t="s">
        <v>46</v>
      </c>
      <c r="B6" s="114">
        <v>251</v>
      </c>
      <c r="C6" s="115">
        <v>0.08993192404156217</v>
      </c>
      <c r="D6" s="114">
        <v>232</v>
      </c>
      <c r="E6" s="115">
        <v>0.08171891511095457</v>
      </c>
      <c r="F6" s="114">
        <v>483</v>
      </c>
      <c r="G6" s="115">
        <v>0.08579040852575488</v>
      </c>
    </row>
    <row r="7" spans="1:7" ht="15">
      <c r="A7" s="81" t="s">
        <v>45</v>
      </c>
      <c r="B7" s="114">
        <v>142</v>
      </c>
      <c r="C7" s="115">
        <v>0.05087782156932999</v>
      </c>
      <c r="D7" s="114">
        <v>179</v>
      </c>
      <c r="E7" s="115">
        <v>0.06305036984853822</v>
      </c>
      <c r="F7" s="114">
        <v>321</v>
      </c>
      <c r="G7" s="115">
        <v>0.057015985790408535</v>
      </c>
    </row>
    <row r="8" spans="1:7" ht="15">
      <c r="A8" s="81" t="s">
        <v>49</v>
      </c>
      <c r="B8" s="114">
        <v>141</v>
      </c>
      <c r="C8" s="115">
        <v>0.05051952705123611</v>
      </c>
      <c r="D8" s="114">
        <v>162</v>
      </c>
      <c r="E8" s="115">
        <v>0.05706234589644241</v>
      </c>
      <c r="F8" s="114">
        <v>303</v>
      </c>
      <c r="G8" s="115">
        <v>0.05381882770870337</v>
      </c>
    </row>
    <row r="9" spans="1:7" ht="15">
      <c r="A9" s="81" t="s">
        <v>47</v>
      </c>
      <c r="B9" s="114">
        <v>155</v>
      </c>
      <c r="C9" s="115">
        <v>0.05553565030455034</v>
      </c>
      <c r="D9" s="114">
        <v>129</v>
      </c>
      <c r="E9" s="115">
        <v>0.04543853469531525</v>
      </c>
      <c r="F9" s="114">
        <v>284</v>
      </c>
      <c r="G9" s="115">
        <v>0.05044404973357017</v>
      </c>
    </row>
    <row r="10" spans="1:7" ht="15">
      <c r="A10" s="81" t="s">
        <v>50</v>
      </c>
      <c r="B10" s="114">
        <v>157</v>
      </c>
      <c r="C10" s="115">
        <v>0.056252239340738086</v>
      </c>
      <c r="D10" s="114">
        <v>89</v>
      </c>
      <c r="E10" s="115">
        <v>0.03134906657273688</v>
      </c>
      <c r="F10" s="114">
        <v>246</v>
      </c>
      <c r="G10" s="115">
        <v>0.04369449378330373</v>
      </c>
    </row>
    <row r="11" spans="1:7" ht="15">
      <c r="A11" s="81" t="s">
        <v>48</v>
      </c>
      <c r="B11" s="114">
        <v>149</v>
      </c>
      <c r="C11" s="115">
        <v>0.05338588319598711</v>
      </c>
      <c r="D11" s="114">
        <v>76</v>
      </c>
      <c r="E11" s="115">
        <v>0.02676998943289891</v>
      </c>
      <c r="F11" s="114">
        <v>225</v>
      </c>
      <c r="G11" s="115">
        <v>0.03996447602131439</v>
      </c>
    </row>
    <row r="12" spans="1:7" ht="15">
      <c r="A12" s="81" t="s">
        <v>62</v>
      </c>
      <c r="B12" s="114">
        <v>46</v>
      </c>
      <c r="C12" s="115">
        <v>0.016481547832318165</v>
      </c>
      <c r="D12" s="114">
        <v>143</v>
      </c>
      <c r="E12" s="115">
        <v>0.05036984853821768</v>
      </c>
      <c r="F12" s="114">
        <v>189</v>
      </c>
      <c r="G12" s="115">
        <v>0.03357015985790408</v>
      </c>
    </row>
    <row r="13" spans="1:7" ht="15">
      <c r="A13" s="81" t="s">
        <v>60</v>
      </c>
      <c r="B13" s="114">
        <v>60</v>
      </c>
      <c r="C13" s="115">
        <v>0.02149767108563239</v>
      </c>
      <c r="D13" s="114">
        <v>109</v>
      </c>
      <c r="E13" s="115">
        <v>0.038393800634026067</v>
      </c>
      <c r="F13" s="114">
        <v>169</v>
      </c>
      <c r="G13" s="115">
        <v>0.030017761989342806</v>
      </c>
    </row>
    <row r="14" spans="1:7" ht="15">
      <c r="A14" s="81" t="s">
        <v>58</v>
      </c>
      <c r="B14" s="114">
        <v>51</v>
      </c>
      <c r="C14" s="283">
        <v>0.01827302042278753</v>
      </c>
      <c r="D14" s="114">
        <v>95</v>
      </c>
      <c r="E14" s="116">
        <v>0.03346248679112364</v>
      </c>
      <c r="F14" s="114">
        <v>146</v>
      </c>
      <c r="G14" s="115">
        <v>0.02593250444049734</v>
      </c>
    </row>
    <row r="15" spans="1:7" ht="15">
      <c r="A15" s="81" t="s">
        <v>55</v>
      </c>
      <c r="B15" s="114">
        <v>59</v>
      </c>
      <c r="C15" s="283">
        <v>0.021139376567538518</v>
      </c>
      <c r="D15" s="114">
        <v>73</v>
      </c>
      <c r="E15" s="115">
        <v>0.02571327932370553</v>
      </c>
      <c r="F15" s="114">
        <v>132</v>
      </c>
      <c r="G15" s="115">
        <v>0.02344582593250444</v>
      </c>
    </row>
    <row r="16" spans="1:7" ht="15">
      <c r="A16" s="81" t="s">
        <v>51</v>
      </c>
      <c r="B16" s="114">
        <v>48</v>
      </c>
      <c r="C16" s="115">
        <v>0.017198136868505912</v>
      </c>
      <c r="D16" s="114">
        <v>63</v>
      </c>
      <c r="E16" s="116">
        <v>0.022190912293060937</v>
      </c>
      <c r="F16" s="114">
        <v>111</v>
      </c>
      <c r="G16" s="115">
        <v>0.019715808170515096</v>
      </c>
    </row>
    <row r="17" spans="1:7" ht="15">
      <c r="A17" s="81" t="s">
        <v>52</v>
      </c>
      <c r="B17" s="114">
        <v>45</v>
      </c>
      <c r="C17" s="283">
        <v>0.016123253314224293</v>
      </c>
      <c r="D17" s="114">
        <v>53</v>
      </c>
      <c r="E17" s="116">
        <v>0.018668545262416344</v>
      </c>
      <c r="F17" s="114">
        <v>98</v>
      </c>
      <c r="G17" s="115">
        <v>0.017406749555950268</v>
      </c>
    </row>
    <row r="18" spans="1:7" ht="15">
      <c r="A18" s="81" t="s">
        <v>53</v>
      </c>
      <c r="B18" s="114">
        <v>49</v>
      </c>
      <c r="C18" s="283">
        <v>0.017556431386599784</v>
      </c>
      <c r="D18" s="114">
        <v>47</v>
      </c>
      <c r="E18" s="283">
        <v>0.01655512504402959</v>
      </c>
      <c r="F18" s="114">
        <v>96</v>
      </c>
      <c r="G18" s="115">
        <v>0.01705150976909414</v>
      </c>
    </row>
    <row r="19" spans="1:7" ht="15">
      <c r="A19" s="81" t="s">
        <v>59</v>
      </c>
      <c r="B19" s="114">
        <v>41</v>
      </c>
      <c r="C19" s="283">
        <v>0.014690075241848798</v>
      </c>
      <c r="D19" s="114">
        <v>47</v>
      </c>
      <c r="E19" s="283">
        <v>0.01655512504402959</v>
      </c>
      <c r="F19" s="114">
        <v>88</v>
      </c>
      <c r="G19" s="115">
        <v>0.015630550621669625</v>
      </c>
    </row>
    <row r="20" spans="1:7" ht="15">
      <c r="A20" s="81" t="s">
        <v>57</v>
      </c>
      <c r="B20" s="114">
        <v>36</v>
      </c>
      <c r="C20" s="283">
        <v>0.012898602651379433</v>
      </c>
      <c r="D20" s="114">
        <v>43</v>
      </c>
      <c r="E20" s="115">
        <v>0.015146178231771753</v>
      </c>
      <c r="F20" s="114">
        <v>79</v>
      </c>
      <c r="G20" s="115">
        <v>0.014031971580817051</v>
      </c>
    </row>
    <row r="21" spans="1:7" ht="15">
      <c r="A21" s="81" t="s">
        <v>56</v>
      </c>
      <c r="B21" s="114">
        <v>45</v>
      </c>
      <c r="C21" s="283">
        <v>0.016123253314224293</v>
      </c>
      <c r="D21" s="114">
        <v>29</v>
      </c>
      <c r="E21" s="283">
        <v>0.010214864388869321</v>
      </c>
      <c r="F21" s="114">
        <v>74</v>
      </c>
      <c r="G21" s="115">
        <v>0.01314387211367673</v>
      </c>
    </row>
    <row r="22" spans="1:7" ht="15">
      <c r="A22" s="81" t="s">
        <v>64</v>
      </c>
      <c r="B22" s="114">
        <v>26</v>
      </c>
      <c r="C22" s="283">
        <v>0.009315657470440702</v>
      </c>
      <c r="D22" s="114">
        <v>41</v>
      </c>
      <c r="E22" s="283">
        <v>0.014441704825642832</v>
      </c>
      <c r="F22" s="114">
        <v>67</v>
      </c>
      <c r="G22" s="115">
        <v>0.011900532859680284</v>
      </c>
    </row>
    <row r="23" spans="1:7" ht="15">
      <c r="A23" s="81" t="s">
        <v>65</v>
      </c>
      <c r="B23" s="114">
        <v>18</v>
      </c>
      <c r="C23" s="283">
        <v>0.006449301325689717</v>
      </c>
      <c r="D23" s="114">
        <v>46</v>
      </c>
      <c r="E23" s="283">
        <v>0.01620288834096513</v>
      </c>
      <c r="F23" s="114">
        <v>64</v>
      </c>
      <c r="G23" s="115">
        <v>0.011367673179396092</v>
      </c>
    </row>
    <row r="24" spans="1:7" ht="15">
      <c r="A24" s="81" t="s">
        <v>54</v>
      </c>
      <c r="B24" s="114">
        <v>23</v>
      </c>
      <c r="C24" s="283">
        <v>0.008240773916159082</v>
      </c>
      <c r="D24" s="114">
        <v>37</v>
      </c>
      <c r="E24" s="283">
        <v>0.013032758013384995</v>
      </c>
      <c r="F24" s="114">
        <v>60</v>
      </c>
      <c r="G24" s="115">
        <v>0.010657193605683837</v>
      </c>
    </row>
    <row r="25" spans="1:7" ht="15">
      <c r="A25" s="81" t="s">
        <v>63</v>
      </c>
      <c r="B25" s="114">
        <v>25</v>
      </c>
      <c r="C25" s="283">
        <v>0.00895736295234683</v>
      </c>
      <c r="D25" s="114">
        <v>29</v>
      </c>
      <c r="E25" s="283">
        <v>0.010214864388869321</v>
      </c>
      <c r="F25" s="114">
        <v>54</v>
      </c>
      <c r="G25" s="115">
        <v>0.009591474245115453</v>
      </c>
    </row>
    <row r="26" spans="1:7" ht="15">
      <c r="A26" s="81" t="s">
        <v>61</v>
      </c>
      <c r="B26" s="114">
        <v>23</v>
      </c>
      <c r="C26" s="283">
        <v>0.008240773916159082</v>
      </c>
      <c r="D26" s="114">
        <v>28</v>
      </c>
      <c r="E26" s="283">
        <v>0.009862627685804861</v>
      </c>
      <c r="F26" s="114">
        <v>51</v>
      </c>
      <c r="G26" s="283">
        <v>0.009058614564831261</v>
      </c>
    </row>
    <row r="27" spans="1:7" ht="15">
      <c r="A27" s="81" t="s">
        <v>265</v>
      </c>
      <c r="B27" s="114">
        <v>31</v>
      </c>
      <c r="C27" s="283">
        <v>0.011107130060910068</v>
      </c>
      <c r="D27" s="114">
        <v>20</v>
      </c>
      <c r="E27" s="283">
        <v>0.007044734061289186</v>
      </c>
      <c r="F27" s="114">
        <v>51</v>
      </c>
      <c r="G27" s="283">
        <v>0.009058614564831261</v>
      </c>
    </row>
    <row r="28" spans="1:7" ht="24">
      <c r="A28" s="81" t="s">
        <v>123</v>
      </c>
      <c r="B28" s="114">
        <v>21</v>
      </c>
      <c r="C28" s="283">
        <v>0.007524184879971338</v>
      </c>
      <c r="D28" s="114">
        <v>30</v>
      </c>
      <c r="E28" s="283">
        <v>0.010567101091933779</v>
      </c>
      <c r="F28" s="114">
        <v>51</v>
      </c>
      <c r="G28" s="283">
        <v>0.009058614564831261</v>
      </c>
    </row>
    <row r="29" spans="1:7" ht="15.75" thickBot="1">
      <c r="A29" s="197" t="s">
        <v>66</v>
      </c>
      <c r="B29" s="198">
        <v>10</v>
      </c>
      <c r="C29" s="284">
        <v>0.0035829451809387316</v>
      </c>
      <c r="D29" s="198">
        <v>35</v>
      </c>
      <c r="E29" s="284">
        <v>0.012328284607256075</v>
      </c>
      <c r="F29" s="198">
        <v>45</v>
      </c>
      <c r="G29" s="284">
        <v>0.007992895204262877</v>
      </c>
    </row>
    <row r="30" ht="15">
      <c r="A30" s="18" t="s">
        <v>269</v>
      </c>
    </row>
    <row r="31" ht="15">
      <c r="A31" s="18" t="s">
        <v>281</v>
      </c>
    </row>
    <row r="32" ht="15">
      <c r="A32" s="89" t="s">
        <v>241</v>
      </c>
    </row>
  </sheetData>
  <sheetProtection/>
  <hyperlinks>
    <hyperlink ref="A32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45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8" max="8" width="5.421875" style="0" customWidth="1"/>
  </cols>
  <sheetData>
    <row r="1" spans="1:2" s="2" customFormat="1" ht="15">
      <c r="A1" s="2" t="s">
        <v>18</v>
      </c>
      <c r="B1" s="2" t="s">
        <v>26</v>
      </c>
    </row>
    <row r="22" spans="1:7" ht="15.75" thickBot="1">
      <c r="A22" s="175" t="s">
        <v>67</v>
      </c>
      <c r="B22" s="176" t="s">
        <v>10</v>
      </c>
      <c r="C22" s="176" t="s">
        <v>11</v>
      </c>
      <c r="D22" s="176" t="s">
        <v>12</v>
      </c>
      <c r="E22" s="176" t="s">
        <v>11</v>
      </c>
      <c r="F22" s="176" t="s">
        <v>13</v>
      </c>
      <c r="G22" s="176" t="s">
        <v>11</v>
      </c>
    </row>
    <row r="23" spans="1:7" ht="15">
      <c r="A23" s="19" t="s">
        <v>68</v>
      </c>
      <c r="B23" s="20">
        <v>1399</v>
      </c>
      <c r="C23" s="21">
        <v>0.022661375232850084</v>
      </c>
      <c r="D23" s="20">
        <v>1251</v>
      </c>
      <c r="E23" s="21">
        <v>0.0202640317486029</v>
      </c>
      <c r="F23" s="20">
        <v>2650</v>
      </c>
      <c r="G23" s="21">
        <v>0.04292540698145299</v>
      </c>
    </row>
    <row r="24" spans="1:7" ht="15.75" customHeight="1">
      <c r="A24" s="19" t="s">
        <v>69</v>
      </c>
      <c r="B24" s="20">
        <v>1868</v>
      </c>
      <c r="C24" s="21">
        <v>0.03025836235522799</v>
      </c>
      <c r="D24" s="20">
        <v>1770</v>
      </c>
      <c r="E24" s="21">
        <v>0.028670932210253502</v>
      </c>
      <c r="F24" s="20">
        <v>3638</v>
      </c>
      <c r="G24" s="21">
        <v>0.05892929456548149</v>
      </c>
    </row>
    <row r="25" spans="1:7" ht="15">
      <c r="A25" s="19" t="s">
        <v>70</v>
      </c>
      <c r="B25" s="20">
        <v>2101</v>
      </c>
      <c r="C25" s="21">
        <v>0.034032558516238764</v>
      </c>
      <c r="D25" s="20">
        <v>1997</v>
      </c>
      <c r="E25" s="21">
        <v>0.03234793877055155</v>
      </c>
      <c r="F25" s="20">
        <v>4098</v>
      </c>
      <c r="G25" s="21">
        <v>0.06638049728679031</v>
      </c>
    </row>
    <row r="26" spans="1:7" ht="15">
      <c r="A26" s="19" t="s">
        <v>71</v>
      </c>
      <c r="B26" s="20">
        <v>1825</v>
      </c>
      <c r="C26" s="21">
        <v>0.02956183688345347</v>
      </c>
      <c r="D26" s="20">
        <v>1722</v>
      </c>
      <c r="E26" s="21">
        <v>0.027893415404551713</v>
      </c>
      <c r="F26" s="20">
        <v>3547</v>
      </c>
      <c r="G26" s="21">
        <v>0.05745525228800518</v>
      </c>
    </row>
    <row r="27" spans="1:7" ht="15">
      <c r="A27" s="19" t="s">
        <v>72</v>
      </c>
      <c r="B27" s="20">
        <v>1514</v>
      </c>
      <c r="C27" s="21">
        <v>0.02452417591317729</v>
      </c>
      <c r="D27" s="20">
        <v>1388</v>
      </c>
      <c r="E27" s="21">
        <v>0.02248319429821009</v>
      </c>
      <c r="F27" s="20">
        <v>2902</v>
      </c>
      <c r="G27" s="21">
        <v>0.04700737021138738</v>
      </c>
    </row>
    <row r="28" spans="1:7" ht="15">
      <c r="A28" s="19" t="s">
        <v>73</v>
      </c>
      <c r="B28" s="20">
        <v>1371</v>
      </c>
      <c r="C28" s="21">
        <v>0.02220782376285737</v>
      </c>
      <c r="D28" s="20">
        <v>1342</v>
      </c>
      <c r="E28" s="21">
        <v>0.021738074026079208</v>
      </c>
      <c r="F28" s="20">
        <v>2713</v>
      </c>
      <c r="G28" s="21">
        <v>0.04394589778893658</v>
      </c>
    </row>
    <row r="29" spans="1:7" ht="15">
      <c r="A29" s="19" t="s">
        <v>74</v>
      </c>
      <c r="B29" s="20">
        <v>1463</v>
      </c>
      <c r="C29" s="21">
        <v>0.023698064307119137</v>
      </c>
      <c r="D29" s="20">
        <v>1501</v>
      </c>
      <c r="E29" s="21">
        <v>0.02431359844496639</v>
      </c>
      <c r="F29" s="20">
        <v>2964</v>
      </c>
      <c r="G29" s="21">
        <v>0.04801166275208553</v>
      </c>
    </row>
    <row r="30" spans="1:7" ht="15">
      <c r="A30" s="19" t="s">
        <v>75</v>
      </c>
      <c r="B30" s="20">
        <v>2039</v>
      </c>
      <c r="C30" s="21">
        <v>0.033028265975540615</v>
      </c>
      <c r="D30" s="20">
        <v>2093</v>
      </c>
      <c r="E30" s="21">
        <v>0.03390297238195513</v>
      </c>
      <c r="F30" s="20">
        <v>4132</v>
      </c>
      <c r="G30" s="21">
        <v>0.06693123835749575</v>
      </c>
    </row>
    <row r="31" spans="1:7" ht="15">
      <c r="A31" s="19" t="s">
        <v>76</v>
      </c>
      <c r="B31" s="20">
        <v>2874</v>
      </c>
      <c r="C31" s="21">
        <v>0.046553818741394665</v>
      </c>
      <c r="D31" s="20">
        <v>2941</v>
      </c>
      <c r="E31" s="21">
        <v>0.047639102616020085</v>
      </c>
      <c r="F31" s="20">
        <v>5815</v>
      </c>
      <c r="G31" s="21">
        <v>0.09419292135741478</v>
      </c>
    </row>
    <row r="32" spans="1:7" ht="15">
      <c r="A32" s="19" t="s">
        <v>77</v>
      </c>
      <c r="B32" s="20">
        <v>3072</v>
      </c>
      <c r="C32" s="21">
        <v>0.049761075564914554</v>
      </c>
      <c r="D32" s="20">
        <v>2845</v>
      </c>
      <c r="E32" s="21">
        <v>0.04608406900461651</v>
      </c>
      <c r="F32" s="20">
        <v>5917</v>
      </c>
      <c r="G32" s="21">
        <v>0.09584514456953105</v>
      </c>
    </row>
    <row r="33" spans="1:7" ht="15">
      <c r="A33" s="19" t="s">
        <v>78</v>
      </c>
      <c r="B33" s="20">
        <v>2609</v>
      </c>
      <c r="C33" s="21">
        <v>0.042261278043249376</v>
      </c>
      <c r="D33" s="20">
        <v>2478</v>
      </c>
      <c r="E33" s="21">
        <v>0.040139305094354906</v>
      </c>
      <c r="F33" s="20">
        <v>5087</v>
      </c>
      <c r="G33" s="21">
        <v>0.08240058313760427</v>
      </c>
    </row>
    <row r="34" spans="1:7" ht="15">
      <c r="A34" s="19" t="s">
        <v>79</v>
      </c>
      <c r="B34" s="20">
        <v>1991</v>
      </c>
      <c r="C34" s="21">
        <v>0.032250749169838826</v>
      </c>
      <c r="D34" s="20">
        <v>1998</v>
      </c>
      <c r="E34" s="21">
        <v>0.032364137037337</v>
      </c>
      <c r="F34" s="20">
        <v>3989</v>
      </c>
      <c r="G34" s="21">
        <v>0.06461488620717583</v>
      </c>
    </row>
    <row r="35" spans="1:7" ht="15">
      <c r="A35" s="19" t="s">
        <v>80</v>
      </c>
      <c r="B35" s="20">
        <v>1616</v>
      </c>
      <c r="C35" s="21">
        <v>0.02617639912529359</v>
      </c>
      <c r="D35" s="20">
        <v>1765</v>
      </c>
      <c r="E35" s="21">
        <v>0.028589940876326228</v>
      </c>
      <c r="F35" s="20">
        <v>3381</v>
      </c>
      <c r="G35" s="21">
        <v>0.05476634000161982</v>
      </c>
    </row>
    <row r="36" spans="1:7" ht="15">
      <c r="A36" s="19" t="s">
        <v>81</v>
      </c>
      <c r="B36" s="20">
        <v>1359</v>
      </c>
      <c r="C36" s="21">
        <v>0.02201344456143193</v>
      </c>
      <c r="D36" s="20">
        <v>1584</v>
      </c>
      <c r="E36" s="21">
        <v>0.025658054588159066</v>
      </c>
      <c r="F36" s="20">
        <v>2943</v>
      </c>
      <c r="G36" s="21">
        <v>0.04767149914959099</v>
      </c>
    </row>
    <row r="37" spans="1:7" ht="15">
      <c r="A37" s="19" t="s">
        <v>82</v>
      </c>
      <c r="B37" s="20">
        <v>1289</v>
      </c>
      <c r="C37" s="21">
        <v>0.020879565886450145</v>
      </c>
      <c r="D37" s="20">
        <v>1554</v>
      </c>
      <c r="E37" s="21">
        <v>0.025172106584595445</v>
      </c>
      <c r="F37" s="20">
        <v>2843</v>
      </c>
      <c r="G37" s="21">
        <v>0.0460516724710456</v>
      </c>
    </row>
    <row r="38" spans="1:7" ht="15">
      <c r="A38" s="19" t="s">
        <v>83</v>
      </c>
      <c r="B38" s="20">
        <v>1017</v>
      </c>
      <c r="C38" s="21">
        <v>0.016473637320806672</v>
      </c>
      <c r="D38" s="20">
        <v>1231</v>
      </c>
      <c r="E38" s="21">
        <v>0.01994006641289382</v>
      </c>
      <c r="F38" s="20">
        <v>2248</v>
      </c>
      <c r="G38" s="21">
        <v>0.036413703733700495</v>
      </c>
    </row>
    <row r="39" spans="1:7" ht="15">
      <c r="A39" s="19" t="s">
        <v>84</v>
      </c>
      <c r="B39" s="20">
        <v>608</v>
      </c>
      <c r="C39" s="21">
        <v>0.009848546205556006</v>
      </c>
      <c r="D39" s="20">
        <v>858</v>
      </c>
      <c r="E39" s="21">
        <v>0.013898112901919495</v>
      </c>
      <c r="F39" s="20">
        <v>1466</v>
      </c>
      <c r="G39" s="21">
        <v>0.0237466591074755</v>
      </c>
    </row>
    <row r="40" spans="1:7" ht="15">
      <c r="A40" s="19" t="s">
        <v>85</v>
      </c>
      <c r="B40" s="20">
        <v>369</v>
      </c>
      <c r="C40" s="21">
        <v>0.00597716044383251</v>
      </c>
      <c r="D40" s="20">
        <v>552</v>
      </c>
      <c r="E40" s="21">
        <v>0.008941443265570583</v>
      </c>
      <c r="F40" s="20">
        <v>921</v>
      </c>
      <c r="G40" s="21">
        <v>0.014918603709403096</v>
      </c>
    </row>
    <row r="41" spans="1:7" ht="15">
      <c r="A41" s="19" t="s">
        <v>86</v>
      </c>
      <c r="B41" s="20">
        <v>116</v>
      </c>
      <c r="C41" s="21">
        <v>0.001878998947112659</v>
      </c>
      <c r="D41" s="20">
        <v>260</v>
      </c>
      <c r="E41" s="21">
        <v>0.004211549364218028</v>
      </c>
      <c r="F41" s="20">
        <v>376</v>
      </c>
      <c r="G41" s="21">
        <v>0.006090548311330687</v>
      </c>
    </row>
    <row r="42" spans="1:7" ht="15">
      <c r="A42" s="19" t="s">
        <v>87</v>
      </c>
      <c r="B42" s="20">
        <v>26</v>
      </c>
      <c r="C42" s="21">
        <v>0.00042115493642180287</v>
      </c>
      <c r="D42" s="20">
        <v>79</v>
      </c>
      <c r="E42" s="21">
        <v>0.0012796630760508626</v>
      </c>
      <c r="F42" s="20">
        <v>105</v>
      </c>
      <c r="G42" s="21">
        <v>0.0017008180124726655</v>
      </c>
    </row>
    <row r="43" spans="1:7" ht="15.75" thickBot="1">
      <c r="A43" s="177" t="s">
        <v>13</v>
      </c>
      <c r="B43" s="199">
        <v>30526</v>
      </c>
      <c r="C43" s="200">
        <v>0.4944682918927675</v>
      </c>
      <c r="D43" s="199">
        <v>31209</v>
      </c>
      <c r="E43" s="200">
        <v>0.5055317081072326</v>
      </c>
      <c r="F43" s="199">
        <v>61735</v>
      </c>
      <c r="G43" s="201">
        <v>1</v>
      </c>
    </row>
    <row r="44" spans="1:7" ht="15">
      <c r="A44" s="303" t="s">
        <v>282</v>
      </c>
      <c r="B44" s="304"/>
      <c r="C44" s="304"/>
      <c r="D44" s="304"/>
      <c r="E44" s="304"/>
      <c r="F44" s="304"/>
      <c r="G44" s="304"/>
    </row>
    <row r="45" ht="15">
      <c r="A45" s="89" t="s">
        <v>241</v>
      </c>
    </row>
  </sheetData>
  <sheetProtection/>
  <mergeCells count="1">
    <mergeCell ref="A44:G44"/>
  </mergeCells>
  <hyperlinks>
    <hyperlink ref="A45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5" twoDigitTextYear="1"/>
  </ignoredErrors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45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8" max="8" width="4.140625" style="0" customWidth="1"/>
  </cols>
  <sheetData>
    <row r="1" s="2" customFormat="1" ht="15">
      <c r="A1" s="2" t="s">
        <v>256</v>
      </c>
    </row>
    <row r="22" spans="1:7" ht="15.75" thickBot="1">
      <c r="A22" s="175" t="s">
        <v>67</v>
      </c>
      <c r="B22" s="176" t="s">
        <v>10</v>
      </c>
      <c r="C22" s="176" t="s">
        <v>11</v>
      </c>
      <c r="D22" s="176" t="s">
        <v>12</v>
      </c>
      <c r="E22" s="176" t="s">
        <v>11</v>
      </c>
      <c r="F22" s="176" t="s">
        <v>13</v>
      </c>
      <c r="G22" s="176" t="s">
        <v>11</v>
      </c>
    </row>
    <row r="23" spans="1:7" ht="15">
      <c r="A23" s="19" t="s">
        <v>264</v>
      </c>
      <c r="B23" s="22">
        <v>163</v>
      </c>
      <c r="C23" s="23">
        <v>0.028952042628774422</v>
      </c>
      <c r="D23" s="22">
        <v>164</v>
      </c>
      <c r="E23" s="23">
        <v>0.029129662522202487</v>
      </c>
      <c r="F23" s="22">
        <v>327</v>
      </c>
      <c r="G23" s="23">
        <v>0.05808170515097691</v>
      </c>
    </row>
    <row r="24" spans="1:7" ht="15">
      <c r="A24" s="19" t="s">
        <v>69</v>
      </c>
      <c r="B24" s="22">
        <v>161</v>
      </c>
      <c r="C24" s="23">
        <v>0.028596802841918297</v>
      </c>
      <c r="D24" s="22">
        <v>141</v>
      </c>
      <c r="E24" s="23">
        <v>0.025044404973357016</v>
      </c>
      <c r="F24" s="22">
        <v>302</v>
      </c>
      <c r="G24" s="23">
        <v>0.0536412078152753</v>
      </c>
    </row>
    <row r="25" spans="1:7" ht="15">
      <c r="A25" s="19" t="s">
        <v>70</v>
      </c>
      <c r="B25" s="22">
        <v>125</v>
      </c>
      <c r="C25" s="23">
        <v>0.022202486678507993</v>
      </c>
      <c r="D25" s="22">
        <v>121</v>
      </c>
      <c r="E25" s="23">
        <v>0.02149200710479574</v>
      </c>
      <c r="F25" s="22">
        <v>246</v>
      </c>
      <c r="G25" s="23">
        <v>0.04369449378330373</v>
      </c>
    </row>
    <row r="26" spans="1:7" ht="15">
      <c r="A26" s="19" t="s">
        <v>71</v>
      </c>
      <c r="B26" s="22">
        <v>138</v>
      </c>
      <c r="C26" s="23">
        <v>0.024511545293072826</v>
      </c>
      <c r="D26" s="22">
        <v>118</v>
      </c>
      <c r="E26" s="23">
        <v>0.020959147424511545</v>
      </c>
      <c r="F26" s="22">
        <v>256</v>
      </c>
      <c r="G26" s="23">
        <v>0.04547069271758437</v>
      </c>
    </row>
    <row r="27" spans="1:7" ht="15">
      <c r="A27" s="19" t="s">
        <v>72</v>
      </c>
      <c r="B27" s="22">
        <v>185</v>
      </c>
      <c r="C27" s="23">
        <v>0.03285968028419183</v>
      </c>
      <c r="D27" s="22">
        <v>218</v>
      </c>
      <c r="E27" s="23">
        <v>0.03872113676731794</v>
      </c>
      <c r="F27" s="22">
        <v>403</v>
      </c>
      <c r="G27" s="23">
        <v>0.07158081705150977</v>
      </c>
    </row>
    <row r="28" spans="1:7" ht="15">
      <c r="A28" s="19" t="s">
        <v>73</v>
      </c>
      <c r="B28" s="22">
        <v>310</v>
      </c>
      <c r="C28" s="23">
        <v>0.055062166962699825</v>
      </c>
      <c r="D28" s="22">
        <v>282</v>
      </c>
      <c r="E28" s="23">
        <v>0.05008880994671403</v>
      </c>
      <c r="F28" s="22">
        <v>592</v>
      </c>
      <c r="G28" s="23">
        <v>0.10515097690941384</v>
      </c>
    </row>
    <row r="29" spans="1:7" ht="15">
      <c r="A29" s="19" t="s">
        <v>74</v>
      </c>
      <c r="B29" s="22">
        <v>320</v>
      </c>
      <c r="C29" s="23">
        <v>0.056838365896980464</v>
      </c>
      <c r="D29" s="22">
        <v>374</v>
      </c>
      <c r="E29" s="23">
        <v>0.06642984014209591</v>
      </c>
      <c r="F29" s="22">
        <v>694</v>
      </c>
      <c r="G29" s="23">
        <v>0.12326820603907636</v>
      </c>
    </row>
    <row r="30" spans="1:7" ht="15">
      <c r="A30" s="19" t="s">
        <v>75</v>
      </c>
      <c r="B30" s="22">
        <v>348</v>
      </c>
      <c r="C30" s="23">
        <v>0.06181172291296625</v>
      </c>
      <c r="D30" s="22">
        <v>365</v>
      </c>
      <c r="E30" s="23">
        <v>0.06483126110124333</v>
      </c>
      <c r="F30" s="22">
        <v>713</v>
      </c>
      <c r="G30" s="23">
        <v>0.1266429840142096</v>
      </c>
    </row>
    <row r="31" spans="1:7" ht="15">
      <c r="A31" s="19" t="s">
        <v>76</v>
      </c>
      <c r="B31" s="22">
        <v>352</v>
      </c>
      <c r="C31" s="23">
        <v>0.0625222024866785</v>
      </c>
      <c r="D31" s="22">
        <v>308</v>
      </c>
      <c r="E31" s="23">
        <v>0.054706927175843696</v>
      </c>
      <c r="F31" s="22">
        <v>660</v>
      </c>
      <c r="G31" s="23">
        <v>0.1172291296625222</v>
      </c>
    </row>
    <row r="32" spans="1:7" ht="15">
      <c r="A32" s="19" t="s">
        <v>77</v>
      </c>
      <c r="B32" s="22">
        <v>237</v>
      </c>
      <c r="C32" s="23">
        <v>0.042095914742451154</v>
      </c>
      <c r="D32" s="22">
        <v>215</v>
      </c>
      <c r="E32" s="23">
        <v>0.03818827708703375</v>
      </c>
      <c r="F32" s="22">
        <v>452</v>
      </c>
      <c r="G32" s="23">
        <v>0.0802841918294849</v>
      </c>
    </row>
    <row r="33" spans="1:7" ht="15">
      <c r="A33" s="19" t="s">
        <v>78</v>
      </c>
      <c r="B33" s="22">
        <v>164</v>
      </c>
      <c r="C33" s="23">
        <v>0.029129662522202487</v>
      </c>
      <c r="D33" s="22">
        <v>169</v>
      </c>
      <c r="E33" s="23">
        <v>0.030017761989342806</v>
      </c>
      <c r="F33" s="22">
        <v>333</v>
      </c>
      <c r="G33" s="23">
        <v>0.05914742451154529</v>
      </c>
    </row>
    <row r="34" spans="1:7" ht="15">
      <c r="A34" s="19" t="s">
        <v>79</v>
      </c>
      <c r="B34" s="22">
        <v>110</v>
      </c>
      <c r="C34" s="23">
        <v>0.019538188277087035</v>
      </c>
      <c r="D34" s="22">
        <v>121</v>
      </c>
      <c r="E34" s="23">
        <v>0.02149200710479574</v>
      </c>
      <c r="F34" s="22">
        <v>231</v>
      </c>
      <c r="G34" s="23">
        <v>0.041030195381882774</v>
      </c>
    </row>
    <row r="35" spans="1:7" ht="15">
      <c r="A35" s="19" t="s">
        <v>80</v>
      </c>
      <c r="B35" s="22">
        <v>74</v>
      </c>
      <c r="C35" s="23">
        <v>0.01314387211367673</v>
      </c>
      <c r="D35" s="22">
        <v>86</v>
      </c>
      <c r="E35" s="23">
        <v>0.0152753108348135</v>
      </c>
      <c r="F35" s="22">
        <v>160</v>
      </c>
      <c r="G35" s="23">
        <v>0.028419182948490232</v>
      </c>
    </row>
    <row r="36" spans="1:7" ht="15">
      <c r="A36" s="19" t="s">
        <v>81</v>
      </c>
      <c r="B36" s="22">
        <v>49</v>
      </c>
      <c r="C36" s="23">
        <v>0.008703374777975134</v>
      </c>
      <c r="D36" s="22">
        <v>63</v>
      </c>
      <c r="E36" s="23">
        <v>0.011190053285968029</v>
      </c>
      <c r="F36" s="22">
        <v>112</v>
      </c>
      <c r="G36" s="23">
        <v>0.01989342806394316</v>
      </c>
    </row>
    <row r="37" spans="1:7" ht="15">
      <c r="A37" s="19" t="s">
        <v>82</v>
      </c>
      <c r="B37" s="22">
        <v>26</v>
      </c>
      <c r="C37" s="23">
        <v>0.004618117229129663</v>
      </c>
      <c r="D37" s="22">
        <v>46</v>
      </c>
      <c r="E37" s="23">
        <v>0.008170515097690942</v>
      </c>
      <c r="F37" s="22">
        <v>72</v>
      </c>
      <c r="G37" s="23">
        <v>0.012788632326820603</v>
      </c>
    </row>
    <row r="38" spans="1:7" ht="15">
      <c r="A38" s="19" t="s">
        <v>83</v>
      </c>
      <c r="B38" s="22">
        <v>14</v>
      </c>
      <c r="C38" s="23">
        <v>0.002486678507992895</v>
      </c>
      <c r="D38" s="22">
        <v>28</v>
      </c>
      <c r="E38" s="23">
        <v>0.00497335701598579</v>
      </c>
      <c r="F38" s="22">
        <v>42</v>
      </c>
      <c r="G38" s="23">
        <v>0.007460035523978685</v>
      </c>
    </row>
    <row r="39" spans="1:7" ht="15">
      <c r="A39" s="19" t="s">
        <v>84</v>
      </c>
      <c r="B39" s="22">
        <v>9</v>
      </c>
      <c r="C39" s="23">
        <v>0.0015985790408525754</v>
      </c>
      <c r="D39" s="22">
        <v>12</v>
      </c>
      <c r="E39" s="23">
        <v>0.0021314387211367673</v>
      </c>
      <c r="F39" s="22">
        <v>21</v>
      </c>
      <c r="G39" s="23">
        <v>0.0037300177619893427</v>
      </c>
    </row>
    <row r="40" spans="1:7" ht="15">
      <c r="A40" s="19" t="s">
        <v>85</v>
      </c>
      <c r="B40" s="22">
        <v>6</v>
      </c>
      <c r="C40" s="23">
        <v>0.0010657193605683837</v>
      </c>
      <c r="D40" s="22">
        <v>8</v>
      </c>
      <c r="E40" s="23">
        <v>0.0014209591474245115</v>
      </c>
      <c r="F40" s="22">
        <v>14</v>
      </c>
      <c r="G40" s="23">
        <v>0.002486678507992895</v>
      </c>
    </row>
    <row r="41" spans="1:7" ht="15">
      <c r="A41" s="19" t="s">
        <v>86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</row>
    <row r="42" spans="1:7" ht="15">
      <c r="A42" s="19" t="s">
        <v>87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</row>
    <row r="43" spans="1:7" ht="15.75" thickBot="1">
      <c r="A43" s="177" t="s">
        <v>13</v>
      </c>
      <c r="B43" s="178">
        <v>2791</v>
      </c>
      <c r="C43" s="202">
        <v>0.4957371225577265</v>
      </c>
      <c r="D43" s="178">
        <v>2839</v>
      </c>
      <c r="E43" s="202">
        <v>0.5042628774422735</v>
      </c>
      <c r="F43" s="178">
        <v>5630</v>
      </c>
      <c r="G43" s="179">
        <v>1</v>
      </c>
    </row>
    <row r="44" spans="1:7" ht="15">
      <c r="A44" s="297" t="s">
        <v>282</v>
      </c>
      <c r="B44" s="295"/>
      <c r="C44" s="295"/>
      <c r="D44" s="295"/>
      <c r="E44" s="295"/>
      <c r="F44" s="295"/>
      <c r="G44" s="295"/>
    </row>
    <row r="45" ht="15">
      <c r="A45" s="89" t="s">
        <v>241</v>
      </c>
    </row>
  </sheetData>
  <sheetProtection/>
  <mergeCells count="1">
    <mergeCell ref="A44:G44"/>
  </mergeCells>
  <hyperlinks>
    <hyperlink ref="A45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5" twoDigitTextYear="1"/>
  </ignoredErrors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40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24.140625" style="0" customWidth="1"/>
    <col min="2" max="2" width="6.7109375" style="103" bestFit="1" customWidth="1"/>
    <col min="3" max="5" width="7.00390625" style="103" bestFit="1" customWidth="1"/>
    <col min="6" max="6" width="5.00390625" style="103" bestFit="1" customWidth="1"/>
    <col min="7" max="7" width="7.00390625" style="103" bestFit="1" customWidth="1"/>
  </cols>
  <sheetData>
    <row r="1" spans="1:7" s="2" customFormat="1" ht="15">
      <c r="A1" s="2" t="s">
        <v>242</v>
      </c>
      <c r="B1" s="100"/>
      <c r="C1" s="100"/>
      <c r="D1" s="100"/>
      <c r="E1" s="100"/>
      <c r="F1" s="100"/>
      <c r="G1" s="100"/>
    </row>
    <row r="2" ht="15">
      <c r="A2" s="13">
        <v>2020</v>
      </c>
    </row>
    <row r="3" spans="1:6" ht="15">
      <c r="A3" s="266"/>
      <c r="B3" s="255"/>
      <c r="C3" s="255"/>
      <c r="D3" s="255"/>
      <c r="E3" s="255"/>
      <c r="F3" s="239"/>
    </row>
    <row r="4" spans="1:6" ht="15">
      <c r="A4" s="235" t="s">
        <v>88</v>
      </c>
      <c r="B4" s="236" t="s">
        <v>13</v>
      </c>
      <c r="C4" s="286"/>
      <c r="D4" s="255"/>
      <c r="E4" s="255"/>
      <c r="F4" s="239"/>
    </row>
    <row r="5" spans="1:6" ht="15.75" customHeight="1">
      <c r="A5" s="237" t="s">
        <v>275</v>
      </c>
      <c r="B5" s="238">
        <v>0.01847246891651865</v>
      </c>
      <c r="C5" s="287"/>
      <c r="D5" s="255"/>
      <c r="E5" s="255"/>
      <c r="F5" s="239"/>
    </row>
    <row r="6" spans="1:6" ht="15">
      <c r="A6" s="237" t="s">
        <v>246</v>
      </c>
      <c r="B6" s="238">
        <v>0.03161634103019538</v>
      </c>
      <c r="C6" s="287"/>
      <c r="D6" s="255"/>
      <c r="E6" s="255"/>
      <c r="F6" s="239"/>
    </row>
    <row r="7" spans="1:6" ht="15">
      <c r="A7" s="237" t="s">
        <v>99</v>
      </c>
      <c r="B7" s="238">
        <v>0.0330373001776199</v>
      </c>
      <c r="C7" s="287"/>
      <c r="D7" s="255"/>
      <c r="E7" s="255"/>
      <c r="F7" s="239"/>
    </row>
    <row r="8" spans="1:6" ht="15">
      <c r="A8" s="237" t="s">
        <v>274</v>
      </c>
      <c r="B8" s="238">
        <v>0.03410301953818828</v>
      </c>
      <c r="C8" s="287"/>
      <c r="D8" s="255"/>
      <c r="E8" s="255"/>
      <c r="F8" s="239"/>
    </row>
    <row r="9" spans="1:6" ht="15">
      <c r="A9" s="237" t="s">
        <v>95</v>
      </c>
      <c r="B9" s="238">
        <v>0.04227353463587922</v>
      </c>
      <c r="C9" s="287"/>
      <c r="D9" s="255"/>
      <c r="E9" s="255"/>
      <c r="F9" s="239"/>
    </row>
    <row r="10" spans="1:6" ht="15">
      <c r="A10" s="237" t="s">
        <v>97</v>
      </c>
      <c r="B10" s="238">
        <v>0.04831261101243339</v>
      </c>
      <c r="C10" s="287"/>
      <c r="D10" s="255"/>
      <c r="E10" s="255"/>
      <c r="F10" s="239"/>
    </row>
    <row r="11" spans="1:6" ht="15">
      <c r="A11" s="237" t="s">
        <v>273</v>
      </c>
      <c r="B11" s="238">
        <v>0.06429840142095915</v>
      </c>
      <c r="C11" s="287"/>
      <c r="D11" s="255"/>
      <c r="E11" s="255"/>
      <c r="F11" s="239"/>
    </row>
    <row r="12" spans="1:6" ht="15">
      <c r="A12" s="237" t="s">
        <v>92</v>
      </c>
      <c r="B12" s="238">
        <v>0.07069271758436944</v>
      </c>
      <c r="C12" s="287"/>
      <c r="D12" s="255"/>
      <c r="E12" s="255"/>
      <c r="F12" s="239"/>
    </row>
    <row r="13" spans="1:6" ht="15">
      <c r="A13" s="237" t="s">
        <v>272</v>
      </c>
      <c r="B13" s="238">
        <v>0.07158081705150977</v>
      </c>
      <c r="C13" s="287"/>
      <c r="D13" s="255"/>
      <c r="E13" s="255"/>
      <c r="F13" s="239"/>
    </row>
    <row r="14" spans="1:6" ht="15">
      <c r="A14" s="237" t="s">
        <v>89</v>
      </c>
      <c r="B14" s="238">
        <v>0.07495559502664298</v>
      </c>
      <c r="C14" s="287"/>
      <c r="D14" s="255"/>
      <c r="E14" s="255"/>
      <c r="F14" s="239"/>
    </row>
    <row r="15" spans="1:6" ht="15">
      <c r="A15" s="237" t="s">
        <v>91</v>
      </c>
      <c r="B15" s="238">
        <v>0.12682060390763766</v>
      </c>
      <c r="C15" s="287"/>
      <c r="D15" s="255"/>
      <c r="E15" s="255"/>
      <c r="F15" s="239"/>
    </row>
    <row r="16" spans="1:6" ht="15">
      <c r="A16" s="237" t="s">
        <v>94</v>
      </c>
      <c r="B16" s="238">
        <v>0.15364120781527532</v>
      </c>
      <c r="C16" s="287"/>
      <c r="D16" s="255"/>
      <c r="E16" s="255"/>
      <c r="F16" s="239"/>
    </row>
    <row r="17" spans="1:6" ht="15">
      <c r="A17" s="237" t="s">
        <v>90</v>
      </c>
      <c r="B17" s="238">
        <v>0.23019538188277086</v>
      </c>
      <c r="C17" s="287"/>
      <c r="D17" s="255"/>
      <c r="E17" s="255"/>
      <c r="F17" s="239"/>
    </row>
    <row r="18" spans="1:6" ht="15">
      <c r="A18" s="288"/>
      <c r="B18" s="289"/>
      <c r="C18" s="289"/>
      <c r="D18" s="255"/>
      <c r="E18" s="255"/>
      <c r="F18" s="239"/>
    </row>
    <row r="19" spans="1:6" ht="15">
      <c r="A19" s="288"/>
      <c r="B19" s="289"/>
      <c r="C19" s="289"/>
      <c r="D19" s="255"/>
      <c r="E19" s="255"/>
      <c r="F19" s="239"/>
    </row>
    <row r="20" spans="1:6" ht="15">
      <c r="A20" s="288"/>
      <c r="B20" s="289"/>
      <c r="C20" s="289"/>
      <c r="D20" s="255"/>
      <c r="E20" s="255"/>
      <c r="F20" s="239"/>
    </row>
    <row r="21" spans="1:6" ht="15">
      <c r="A21" s="266"/>
      <c r="B21" s="255"/>
      <c r="C21" s="255"/>
      <c r="D21" s="255"/>
      <c r="E21" s="255"/>
      <c r="F21" s="239"/>
    </row>
    <row r="22" spans="1:5" ht="15">
      <c r="A22" s="266"/>
      <c r="B22" s="255"/>
      <c r="C22" s="255"/>
      <c r="D22" s="255"/>
      <c r="E22" s="255"/>
    </row>
    <row r="23" ht="15">
      <c r="H23" s="265"/>
    </row>
    <row r="24" spans="1:9" ht="15.75" thickBot="1">
      <c r="A24" s="203" t="s">
        <v>88</v>
      </c>
      <c r="B24" s="204" t="s">
        <v>10</v>
      </c>
      <c r="C24" s="204" t="s">
        <v>11</v>
      </c>
      <c r="D24" s="204" t="s">
        <v>12</v>
      </c>
      <c r="E24" s="204" t="s">
        <v>11</v>
      </c>
      <c r="F24" s="204" t="s">
        <v>13</v>
      </c>
      <c r="G24" s="204" t="s">
        <v>11</v>
      </c>
      <c r="H24" s="265"/>
      <c r="I24" s="265"/>
    </row>
    <row r="25" spans="1:9" ht="15">
      <c r="A25" s="24" t="s">
        <v>89</v>
      </c>
      <c r="B25" s="118">
        <v>221</v>
      </c>
      <c r="C25" s="117">
        <v>0.03925399644760213</v>
      </c>
      <c r="D25" s="118">
        <v>201</v>
      </c>
      <c r="E25" s="117">
        <v>0.03570159857904085</v>
      </c>
      <c r="F25" s="118">
        <v>422</v>
      </c>
      <c r="G25" s="117">
        <v>0.07495559502664298</v>
      </c>
      <c r="H25" s="265"/>
      <c r="I25" s="265"/>
    </row>
    <row r="26" spans="1:9" ht="15">
      <c r="A26" s="24" t="s">
        <v>90</v>
      </c>
      <c r="B26" s="118">
        <v>657</v>
      </c>
      <c r="C26" s="117">
        <v>0.11669626998223799</v>
      </c>
      <c r="D26" s="118">
        <v>639</v>
      </c>
      <c r="E26" s="117">
        <v>0.11349911190053286</v>
      </c>
      <c r="F26" s="118">
        <v>1296</v>
      </c>
      <c r="G26" s="117">
        <v>0.23019538188277086</v>
      </c>
      <c r="H26" s="265"/>
      <c r="I26" s="265"/>
    </row>
    <row r="27" spans="1:9" ht="15">
      <c r="A27" s="24" t="s">
        <v>91</v>
      </c>
      <c r="B27" s="118">
        <v>353</v>
      </c>
      <c r="C27" s="117">
        <v>0.06269982238010657</v>
      </c>
      <c r="D27" s="118">
        <v>361</v>
      </c>
      <c r="E27" s="117">
        <v>0.06412078152753109</v>
      </c>
      <c r="F27" s="118">
        <v>714</v>
      </c>
      <c r="G27" s="117">
        <v>0.12682060390763766</v>
      </c>
      <c r="H27" s="265"/>
      <c r="I27" s="265"/>
    </row>
    <row r="28" spans="1:9" ht="15">
      <c r="A28" s="24" t="s">
        <v>92</v>
      </c>
      <c r="B28" s="118">
        <v>200</v>
      </c>
      <c r="C28" s="117">
        <v>0.035523978685612786</v>
      </c>
      <c r="D28" s="118">
        <v>198</v>
      </c>
      <c r="E28" s="117">
        <v>0.03516873889875666</v>
      </c>
      <c r="F28" s="118">
        <v>398</v>
      </c>
      <c r="G28" s="117">
        <v>0.07069271758436944</v>
      </c>
      <c r="H28" s="265"/>
      <c r="I28" s="265"/>
    </row>
    <row r="29" spans="1:9" ht="15">
      <c r="A29" s="24" t="s">
        <v>272</v>
      </c>
      <c r="B29" s="118">
        <v>186</v>
      </c>
      <c r="C29" s="117">
        <v>0.0330373001776199</v>
      </c>
      <c r="D29" s="118">
        <v>217</v>
      </c>
      <c r="E29" s="117">
        <v>0.03854351687388988</v>
      </c>
      <c r="F29" s="118">
        <v>403</v>
      </c>
      <c r="G29" s="117">
        <v>0.07158081705150977</v>
      </c>
      <c r="H29" s="265"/>
      <c r="I29" s="265"/>
    </row>
    <row r="30" spans="1:9" ht="15">
      <c r="A30" s="24" t="s">
        <v>94</v>
      </c>
      <c r="B30" s="118">
        <v>425</v>
      </c>
      <c r="C30" s="117">
        <v>0.07548845470692718</v>
      </c>
      <c r="D30" s="118">
        <v>440</v>
      </c>
      <c r="E30" s="117">
        <v>0.07815275310834814</v>
      </c>
      <c r="F30" s="118">
        <v>865</v>
      </c>
      <c r="G30" s="117">
        <v>0.15364120781527532</v>
      </c>
      <c r="H30" s="265"/>
      <c r="I30" s="265"/>
    </row>
    <row r="31" spans="1:9" ht="15">
      <c r="A31" s="24" t="s">
        <v>95</v>
      </c>
      <c r="B31" s="118">
        <v>117</v>
      </c>
      <c r="C31" s="117">
        <v>0.02078152753108348</v>
      </c>
      <c r="D31" s="118">
        <v>121</v>
      </c>
      <c r="E31" s="117">
        <v>0.02149200710479574</v>
      </c>
      <c r="F31" s="118">
        <v>238</v>
      </c>
      <c r="G31" s="117">
        <v>0.04227353463587922</v>
      </c>
      <c r="H31" s="265"/>
      <c r="I31" s="265"/>
    </row>
    <row r="32" spans="1:9" ht="15">
      <c r="A32" s="24" t="s">
        <v>273</v>
      </c>
      <c r="B32" s="118">
        <v>167</v>
      </c>
      <c r="C32" s="117">
        <v>0.029662522202486677</v>
      </c>
      <c r="D32" s="118">
        <v>195</v>
      </c>
      <c r="E32" s="117">
        <v>0.03463587921847247</v>
      </c>
      <c r="F32" s="118">
        <v>362</v>
      </c>
      <c r="G32" s="117">
        <v>0.06429840142095915</v>
      </c>
      <c r="H32" s="265"/>
      <c r="I32" s="265"/>
    </row>
    <row r="33" spans="1:9" ht="15">
      <c r="A33" s="24" t="s">
        <v>97</v>
      </c>
      <c r="B33" s="118">
        <v>154</v>
      </c>
      <c r="C33" s="117">
        <v>0.027353463587921848</v>
      </c>
      <c r="D33" s="118">
        <v>118</v>
      </c>
      <c r="E33" s="117">
        <v>0.020959147424511545</v>
      </c>
      <c r="F33" s="118">
        <v>272</v>
      </c>
      <c r="G33" s="117">
        <v>0.04831261101243339</v>
      </c>
      <c r="H33" s="265"/>
      <c r="I33" s="265"/>
    </row>
    <row r="34" spans="1:9" ht="15">
      <c r="A34" s="24" t="s">
        <v>246</v>
      </c>
      <c r="B34" s="118">
        <v>84</v>
      </c>
      <c r="C34" s="117">
        <v>0.01492007104795737</v>
      </c>
      <c r="D34" s="118">
        <v>94</v>
      </c>
      <c r="E34" s="117">
        <v>0.01669626998223801</v>
      </c>
      <c r="F34" s="118">
        <v>178</v>
      </c>
      <c r="G34" s="117">
        <v>0.03161634103019538</v>
      </c>
      <c r="H34" s="265"/>
      <c r="I34" s="265"/>
    </row>
    <row r="35" spans="1:9" ht="15">
      <c r="A35" s="24" t="s">
        <v>274</v>
      </c>
      <c r="B35" s="118">
        <v>87</v>
      </c>
      <c r="C35" s="117">
        <v>0.015452930728241563</v>
      </c>
      <c r="D35" s="118">
        <v>105</v>
      </c>
      <c r="E35" s="117">
        <v>0.018650088809946713</v>
      </c>
      <c r="F35" s="118">
        <v>192</v>
      </c>
      <c r="G35" s="117">
        <v>0.03410301953818828</v>
      </c>
      <c r="H35" s="265"/>
      <c r="I35" s="265"/>
    </row>
    <row r="36" spans="1:9" ht="15">
      <c r="A36" s="24" t="s">
        <v>99</v>
      </c>
      <c r="B36" s="118">
        <v>93</v>
      </c>
      <c r="C36" s="117">
        <v>0.01651865008880995</v>
      </c>
      <c r="D36" s="118">
        <v>93</v>
      </c>
      <c r="E36" s="117">
        <v>0.01651865008880995</v>
      </c>
      <c r="F36" s="118">
        <v>186</v>
      </c>
      <c r="G36" s="117">
        <v>0.0330373001776199</v>
      </c>
      <c r="H36" s="265"/>
      <c r="I36" s="265"/>
    </row>
    <row r="37" spans="1:9" ht="15">
      <c r="A37" s="24" t="s">
        <v>275</v>
      </c>
      <c r="B37" s="118">
        <v>47</v>
      </c>
      <c r="C37" s="117">
        <v>0.008348134991119005</v>
      </c>
      <c r="D37" s="118">
        <v>57</v>
      </c>
      <c r="E37" s="117">
        <v>0.010124333925399645</v>
      </c>
      <c r="F37" s="118">
        <v>104</v>
      </c>
      <c r="G37" s="117">
        <v>0.01847246891651865</v>
      </c>
      <c r="H37" s="265"/>
      <c r="I37" s="265"/>
    </row>
    <row r="38" spans="1:9" ht="15.75" thickBot="1">
      <c r="A38" s="205" t="s">
        <v>13</v>
      </c>
      <c r="B38" s="206">
        <v>2791</v>
      </c>
      <c r="C38" s="207">
        <v>0.4957371225577265</v>
      </c>
      <c r="D38" s="206">
        <v>2839</v>
      </c>
      <c r="E38" s="207">
        <v>0.5042628774422735</v>
      </c>
      <c r="F38" s="206">
        <v>5630</v>
      </c>
      <c r="G38" s="208">
        <v>1</v>
      </c>
      <c r="H38" s="265"/>
      <c r="I38" s="265"/>
    </row>
    <row r="39" spans="1:9" ht="15">
      <c r="A39" s="305" t="s">
        <v>282</v>
      </c>
      <c r="B39" s="295"/>
      <c r="C39" s="295"/>
      <c r="D39" s="295"/>
      <c r="E39" s="295"/>
      <c r="F39" s="295"/>
      <c r="G39" s="295"/>
      <c r="H39" s="265"/>
      <c r="I39" s="265"/>
    </row>
    <row r="40" spans="1:9" ht="15">
      <c r="A40" s="89" t="s">
        <v>241</v>
      </c>
      <c r="I40" s="265"/>
    </row>
  </sheetData>
  <sheetProtection/>
  <mergeCells count="1">
    <mergeCell ref="A39:G39"/>
  </mergeCells>
  <hyperlinks>
    <hyperlink ref="A40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26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0.140625" style="0" customWidth="1"/>
    <col min="2" max="4" width="7.00390625" style="0" bestFit="1" customWidth="1"/>
    <col min="5" max="6" width="6.00390625" style="0" bestFit="1" customWidth="1"/>
    <col min="7" max="7" width="8.00390625" style="0" bestFit="1" customWidth="1"/>
    <col min="8" max="8" width="4.8515625" style="0" customWidth="1"/>
    <col min="9" max="9" width="6.00390625" style="0" bestFit="1" customWidth="1"/>
    <col min="10" max="10" width="5.00390625" style="0" bestFit="1" customWidth="1"/>
    <col min="11" max="11" width="5.421875" style="0" bestFit="1" customWidth="1"/>
    <col min="12" max="12" width="5.00390625" style="0" bestFit="1" customWidth="1"/>
    <col min="13" max="13" width="5.421875" style="0" bestFit="1" customWidth="1"/>
    <col min="14" max="14" width="5.00390625" style="0" bestFit="1" customWidth="1"/>
    <col min="15" max="15" width="5.421875" style="0" bestFit="1" customWidth="1"/>
    <col min="16" max="16" width="5.00390625" style="0" bestFit="1" customWidth="1"/>
    <col min="17" max="17" width="5.421875" style="0" bestFit="1" customWidth="1"/>
  </cols>
  <sheetData>
    <row r="1" s="2" customFormat="1" ht="15">
      <c r="A1" s="2" t="s">
        <v>285</v>
      </c>
    </row>
    <row r="3" spans="1:7" ht="15.75" thickBot="1">
      <c r="A3" s="211" t="s">
        <v>100</v>
      </c>
      <c r="B3" s="212" t="s">
        <v>221</v>
      </c>
      <c r="C3" s="212" t="s">
        <v>222</v>
      </c>
      <c r="D3" s="212" t="s">
        <v>223</v>
      </c>
      <c r="E3" s="212" t="s">
        <v>224</v>
      </c>
      <c r="F3" s="212" t="s">
        <v>257</v>
      </c>
      <c r="G3" s="212" t="s">
        <v>13</v>
      </c>
    </row>
    <row r="4" spans="1:8" ht="15">
      <c r="A4" s="120">
        <v>2009</v>
      </c>
      <c r="B4" s="120">
        <v>29</v>
      </c>
      <c r="C4" s="120">
        <v>23</v>
      </c>
      <c r="D4" s="120">
        <v>14</v>
      </c>
      <c r="E4" s="120">
        <v>4</v>
      </c>
      <c r="F4" s="120">
        <v>4</v>
      </c>
      <c r="G4" s="120">
        <f>SUM(B4:F4)</f>
        <v>74</v>
      </c>
      <c r="H4" s="119"/>
    </row>
    <row r="5" spans="1:8" ht="15">
      <c r="A5" s="120" t="s">
        <v>11</v>
      </c>
      <c r="B5" s="121">
        <f>B4/$G$4</f>
        <v>0.3918918918918919</v>
      </c>
      <c r="C5" s="121">
        <f>C4/$G$4</f>
        <v>0.3108108108108108</v>
      </c>
      <c r="D5" s="121">
        <f>D4/$G$4</f>
        <v>0.1891891891891892</v>
      </c>
      <c r="E5" s="121">
        <f>E4/$G$4</f>
        <v>0.05405405405405406</v>
      </c>
      <c r="F5" s="121">
        <f>F4/$G$4</f>
        <v>0.05405405405405406</v>
      </c>
      <c r="G5" s="209">
        <f>G4/$G$4</f>
        <v>1</v>
      </c>
      <c r="H5" s="119"/>
    </row>
    <row r="6" spans="1:8" ht="15">
      <c r="A6" s="120">
        <v>2010</v>
      </c>
      <c r="B6" s="120">
        <v>20</v>
      </c>
      <c r="C6" s="120">
        <v>24</v>
      </c>
      <c r="D6" s="120">
        <v>11</v>
      </c>
      <c r="E6" s="120">
        <v>1</v>
      </c>
      <c r="F6" s="120">
        <v>5</v>
      </c>
      <c r="G6" s="120">
        <f>SUM(B6:F6)</f>
        <v>61</v>
      </c>
      <c r="H6" s="119"/>
    </row>
    <row r="7" spans="1:8" ht="15">
      <c r="A7" s="120" t="s">
        <v>11</v>
      </c>
      <c r="B7" s="121">
        <f>B6/$G$6</f>
        <v>0.32786885245901637</v>
      </c>
      <c r="C7" s="121">
        <f>C6/$G$6</f>
        <v>0.39344262295081966</v>
      </c>
      <c r="D7" s="121">
        <f>D6/$G$6</f>
        <v>0.18032786885245902</v>
      </c>
      <c r="E7" s="121">
        <f>E6/$G$6</f>
        <v>0.01639344262295082</v>
      </c>
      <c r="F7" s="121">
        <f>F6/$G$6</f>
        <v>0.08196721311475409</v>
      </c>
      <c r="G7" s="209">
        <f>G6/$G$6</f>
        <v>1</v>
      </c>
      <c r="H7" s="119"/>
    </row>
    <row r="8" spans="1:8" ht="15">
      <c r="A8" s="120">
        <v>2011</v>
      </c>
      <c r="B8" s="120">
        <v>22</v>
      </c>
      <c r="C8" s="120">
        <v>23</v>
      </c>
      <c r="D8" s="120">
        <v>7</v>
      </c>
      <c r="E8" s="120">
        <v>2</v>
      </c>
      <c r="F8" s="120">
        <v>2</v>
      </c>
      <c r="G8" s="120">
        <f>SUM(B8:F8)</f>
        <v>56</v>
      </c>
      <c r="H8" s="119"/>
    </row>
    <row r="9" spans="1:8" ht="15">
      <c r="A9" s="120" t="s">
        <v>11</v>
      </c>
      <c r="B9" s="121">
        <f>B8/$G$8</f>
        <v>0.39285714285714285</v>
      </c>
      <c r="C9" s="121">
        <f>C8/$G$8</f>
        <v>0.4107142857142857</v>
      </c>
      <c r="D9" s="121">
        <f>D8/$G$8</f>
        <v>0.125</v>
      </c>
      <c r="E9" s="121">
        <f>E8/$G$8</f>
        <v>0.03571428571428571</v>
      </c>
      <c r="F9" s="121">
        <f>F8/$G$8</f>
        <v>0.03571428571428571</v>
      </c>
      <c r="G9" s="209">
        <f>G8/$G$8</f>
        <v>1</v>
      </c>
      <c r="H9" s="119"/>
    </row>
    <row r="10" spans="1:8" ht="15">
      <c r="A10" s="210">
        <v>2012</v>
      </c>
      <c r="B10" s="120">
        <v>8</v>
      </c>
      <c r="C10" s="120">
        <v>3</v>
      </c>
      <c r="D10" s="120">
        <v>4</v>
      </c>
      <c r="E10" s="120">
        <v>0</v>
      </c>
      <c r="F10" s="120">
        <v>1</v>
      </c>
      <c r="G10" s="120">
        <f>SUM(B10:F10)</f>
        <v>16</v>
      </c>
      <c r="H10" s="119"/>
    </row>
    <row r="11" spans="1:8" ht="15">
      <c r="A11" s="210" t="s">
        <v>11</v>
      </c>
      <c r="B11" s="121">
        <f>B10/$G$10</f>
        <v>0.5</v>
      </c>
      <c r="C11" s="121">
        <f>C10/$G$10</f>
        <v>0.1875</v>
      </c>
      <c r="D11" s="121">
        <f>D10/$G$10</f>
        <v>0.25</v>
      </c>
      <c r="E11" s="209">
        <f>E10/$G$10</f>
        <v>0</v>
      </c>
      <c r="F11" s="121">
        <f>F10/$G$10</f>
        <v>0.0625</v>
      </c>
      <c r="G11" s="209">
        <f>G10/G$10</f>
        <v>1</v>
      </c>
      <c r="H11" s="119"/>
    </row>
    <row r="12" spans="1:8" ht="15">
      <c r="A12" s="210">
        <v>2013</v>
      </c>
      <c r="B12" s="120">
        <v>11</v>
      </c>
      <c r="C12" s="120">
        <v>4</v>
      </c>
      <c r="D12" s="120">
        <v>4</v>
      </c>
      <c r="E12" s="120">
        <v>2</v>
      </c>
      <c r="F12" s="120">
        <v>0</v>
      </c>
      <c r="G12" s="120">
        <f>SUM(B12:F12)</f>
        <v>21</v>
      </c>
      <c r="H12" s="119"/>
    </row>
    <row r="13" spans="1:8" ht="15">
      <c r="A13" s="210" t="s">
        <v>11</v>
      </c>
      <c r="B13" s="121">
        <f>B12/$G$12</f>
        <v>0.5238095238095238</v>
      </c>
      <c r="C13" s="121">
        <f>C12/$G$12</f>
        <v>0.19047619047619047</v>
      </c>
      <c r="D13" s="121">
        <f>D12/$G$12</f>
        <v>0.19047619047619047</v>
      </c>
      <c r="E13" s="121">
        <f>E12/$G$12</f>
        <v>0.09523809523809523</v>
      </c>
      <c r="F13" s="209">
        <f>F12/$G$12</f>
        <v>0</v>
      </c>
      <c r="G13" s="209">
        <f>G12/$G$12</f>
        <v>1</v>
      </c>
      <c r="H13" s="119"/>
    </row>
    <row r="14" spans="1:8" ht="15">
      <c r="A14" s="210">
        <v>2014</v>
      </c>
      <c r="B14" s="120">
        <v>17</v>
      </c>
      <c r="C14" s="120">
        <v>9</v>
      </c>
      <c r="D14" s="120">
        <v>8</v>
      </c>
      <c r="E14" s="120">
        <v>1</v>
      </c>
      <c r="F14" s="120">
        <v>1</v>
      </c>
      <c r="G14" s="120">
        <f>SUM(B14:F14)</f>
        <v>36</v>
      </c>
      <c r="H14" s="119"/>
    </row>
    <row r="15" spans="1:8" ht="15">
      <c r="A15" s="210" t="s">
        <v>11</v>
      </c>
      <c r="B15" s="121">
        <f>B14/$G$14</f>
        <v>0.4722222222222222</v>
      </c>
      <c r="C15" s="121">
        <f>C14/$G$14</f>
        <v>0.25</v>
      </c>
      <c r="D15" s="121">
        <f>D14/$G$14</f>
        <v>0.2222222222222222</v>
      </c>
      <c r="E15" s="121">
        <f>E14/$G$14</f>
        <v>0.027777777777777776</v>
      </c>
      <c r="F15" s="121">
        <f>F14/$G$14</f>
        <v>0.027777777777777776</v>
      </c>
      <c r="G15" s="209">
        <f>G14/$G$14</f>
        <v>1</v>
      </c>
      <c r="H15" s="119"/>
    </row>
    <row r="16" spans="1:8" ht="15">
      <c r="A16" s="96">
        <v>2015</v>
      </c>
      <c r="B16" s="120">
        <v>9</v>
      </c>
      <c r="C16" s="120">
        <v>10</v>
      </c>
      <c r="D16" s="120">
        <v>10</v>
      </c>
      <c r="E16" s="120">
        <v>0</v>
      </c>
      <c r="F16" s="120">
        <v>0</v>
      </c>
      <c r="G16" s="120">
        <f>SUM(B16:F16)</f>
        <v>29</v>
      </c>
      <c r="H16" s="119"/>
    </row>
    <row r="17" spans="1:8" ht="15">
      <c r="A17" s="96" t="s">
        <v>11</v>
      </c>
      <c r="B17" s="121">
        <f>B16/$G$16</f>
        <v>0.3103448275862069</v>
      </c>
      <c r="C17" s="121">
        <f>C16/$G$16</f>
        <v>0.3448275862068966</v>
      </c>
      <c r="D17" s="121">
        <f>D16/$G$16</f>
        <v>0.3448275862068966</v>
      </c>
      <c r="E17" s="209">
        <f>E16/$G$16</f>
        <v>0</v>
      </c>
      <c r="F17" s="209">
        <f>F16/$G$16</f>
        <v>0</v>
      </c>
      <c r="G17" s="209">
        <f>G16/$G$16</f>
        <v>1</v>
      </c>
      <c r="H17" s="119"/>
    </row>
    <row r="18" spans="1:8" ht="15">
      <c r="A18" s="96">
        <v>2016</v>
      </c>
      <c r="B18" s="120">
        <v>5</v>
      </c>
      <c r="C18" s="120">
        <v>6</v>
      </c>
      <c r="D18" s="120">
        <v>4</v>
      </c>
      <c r="E18" s="120">
        <v>1</v>
      </c>
      <c r="F18" s="120">
        <v>0</v>
      </c>
      <c r="G18" s="120">
        <f>SUM(B18:F18)</f>
        <v>16</v>
      </c>
      <c r="H18" s="119"/>
    </row>
    <row r="19" spans="1:8" ht="15">
      <c r="A19" s="232" t="s">
        <v>11</v>
      </c>
      <c r="B19" s="121">
        <f>B18/$G$18</f>
        <v>0.3125</v>
      </c>
      <c r="C19" s="121">
        <f>C18/$G$18</f>
        <v>0.375</v>
      </c>
      <c r="D19" s="121">
        <f>D18/$G$18</f>
        <v>0.25</v>
      </c>
      <c r="E19" s="121">
        <f>E18/$G$18</f>
        <v>0.0625</v>
      </c>
      <c r="F19" s="209">
        <f>F18/$G$18</f>
        <v>0</v>
      </c>
      <c r="G19" s="209">
        <f>G18/$G$18</f>
        <v>1</v>
      </c>
      <c r="H19" s="119"/>
    </row>
    <row r="20" spans="1:8" ht="15">
      <c r="A20" s="96">
        <v>2017</v>
      </c>
      <c r="B20" s="120">
        <v>11</v>
      </c>
      <c r="C20" s="120">
        <v>7</v>
      </c>
      <c r="D20" s="120">
        <v>6</v>
      </c>
      <c r="E20" s="120">
        <v>1</v>
      </c>
      <c r="F20" s="120">
        <v>0</v>
      </c>
      <c r="G20" s="120">
        <f>SUM(B20:F20)</f>
        <v>25</v>
      </c>
      <c r="H20" s="119"/>
    </row>
    <row r="21" spans="1:8" ht="15">
      <c r="A21" s="232" t="s">
        <v>11</v>
      </c>
      <c r="B21" s="209">
        <f>B20/$G$20</f>
        <v>0.44</v>
      </c>
      <c r="C21" s="209">
        <f>C20/$G$20</f>
        <v>0.28</v>
      </c>
      <c r="D21" s="209">
        <f>D20/$G$20</f>
        <v>0.24</v>
      </c>
      <c r="E21" s="209">
        <f>E20/$G$20</f>
        <v>0.04</v>
      </c>
      <c r="F21" s="209">
        <f>F20/$G$20</f>
        <v>0</v>
      </c>
      <c r="G21" s="209">
        <f>G20/$G$20</f>
        <v>1</v>
      </c>
      <c r="H21" s="119"/>
    </row>
    <row r="22" spans="1:8" ht="15">
      <c r="A22" s="96">
        <v>2018</v>
      </c>
      <c r="B22" s="120">
        <v>17</v>
      </c>
      <c r="C22" s="120">
        <v>17</v>
      </c>
      <c r="D22" s="120">
        <v>12</v>
      </c>
      <c r="E22" s="120">
        <v>5</v>
      </c>
      <c r="F22" s="120">
        <v>2</v>
      </c>
      <c r="G22" s="120">
        <v>53</v>
      </c>
      <c r="H22" s="119"/>
    </row>
    <row r="23" spans="1:8" ht="15.75" thickBot="1">
      <c r="A23" s="187" t="s">
        <v>11</v>
      </c>
      <c r="B23" s="213">
        <v>0.32075471698113206</v>
      </c>
      <c r="C23" s="213">
        <v>0.32075471698113206</v>
      </c>
      <c r="D23" s="213">
        <v>0.22641509433962265</v>
      </c>
      <c r="E23" s="213">
        <v>0.09433962264150944</v>
      </c>
      <c r="F23" s="213">
        <v>0.03773584905660377</v>
      </c>
      <c r="G23" s="213">
        <v>1</v>
      </c>
      <c r="H23" s="119"/>
    </row>
    <row r="24" spans="1:13" ht="15">
      <c r="A24" s="25" t="s">
        <v>243</v>
      </c>
      <c r="B24" s="10"/>
      <c r="C24" s="10"/>
      <c r="D24" s="10"/>
      <c r="E24" s="10"/>
      <c r="F24" s="10"/>
      <c r="G24" s="10"/>
      <c r="H24" s="10"/>
      <c r="I24" s="26"/>
      <c r="J24" s="10"/>
      <c r="K24" s="10"/>
      <c r="L24" s="10"/>
      <c r="M24" s="10"/>
    </row>
    <row r="25" spans="1:13" ht="15">
      <c r="A25" s="25" t="s">
        <v>284</v>
      </c>
      <c r="B25" s="10"/>
      <c r="C25" s="10"/>
      <c r="D25" s="10"/>
      <c r="E25" s="10"/>
      <c r="F25" s="10"/>
      <c r="G25" s="10"/>
      <c r="H25" s="10"/>
      <c r="I25" s="26"/>
      <c r="J25" s="10"/>
      <c r="K25" s="10"/>
      <c r="L25" s="10"/>
      <c r="M25" s="10"/>
    </row>
    <row r="26" ht="15">
      <c r="A26" s="89" t="s">
        <v>241</v>
      </c>
    </row>
  </sheetData>
  <sheetProtection/>
  <hyperlinks>
    <hyperlink ref="A26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G4 G6 G8 G10 G12 G14 G16 G18 G19:G20" formulaRange="1"/>
    <ignoredError sqref="G5 G7 G9 G11 G13 G15 G17" formula="1" formulaRange="1"/>
  </ignoredError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W29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4.140625" style="0" customWidth="1"/>
    <col min="2" max="2" width="5.00390625" style="103" bestFit="1" customWidth="1"/>
    <col min="3" max="3" width="5.421875" style="103" bestFit="1" customWidth="1"/>
    <col min="4" max="4" width="5.00390625" style="103" bestFit="1" customWidth="1"/>
    <col min="5" max="5" width="5.421875" style="103" bestFit="1" customWidth="1"/>
    <col min="6" max="6" width="5.00390625" style="103" bestFit="1" customWidth="1"/>
    <col min="7" max="7" width="5.421875" style="103" bestFit="1" customWidth="1"/>
    <col min="8" max="8" width="5.00390625" style="103" bestFit="1" customWidth="1"/>
    <col min="9" max="9" width="5.421875" style="103" bestFit="1" customWidth="1"/>
    <col min="10" max="10" width="5.00390625" style="103" bestFit="1" customWidth="1"/>
    <col min="11" max="11" width="5.421875" style="103" bestFit="1" customWidth="1"/>
    <col min="12" max="12" width="5.00390625" style="103" bestFit="1" customWidth="1"/>
    <col min="13" max="13" width="5.421875" style="103" bestFit="1" customWidth="1"/>
    <col min="14" max="14" width="5.00390625" style="103" bestFit="1" customWidth="1"/>
    <col min="15" max="15" width="5.421875" style="103" bestFit="1" customWidth="1"/>
    <col min="16" max="16" width="5.00390625" style="103" bestFit="1" customWidth="1"/>
    <col min="17" max="17" width="6.00390625" style="103" bestFit="1" customWidth="1"/>
    <col min="18" max="18" width="5.00390625" style="103" bestFit="1" customWidth="1"/>
    <col min="19" max="19" width="4.00390625" style="0" bestFit="1" customWidth="1"/>
    <col min="20" max="20" width="5.00390625" style="0" bestFit="1" customWidth="1"/>
    <col min="21" max="21" width="4.421875" style="0" bestFit="1" customWidth="1"/>
  </cols>
  <sheetData>
    <row r="1" spans="1:18" s="2" customFormat="1" ht="15">
      <c r="A1" s="2" t="s">
        <v>258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3" spans="1:22" s="8" customFormat="1" ht="15.75" thickBot="1">
      <c r="A3" s="214" t="s">
        <v>43</v>
      </c>
      <c r="B3" s="241">
        <v>2009</v>
      </c>
      <c r="C3" s="242" t="s">
        <v>11</v>
      </c>
      <c r="D3" s="193">
        <v>2010</v>
      </c>
      <c r="E3" s="193" t="s">
        <v>11</v>
      </c>
      <c r="F3" s="241">
        <v>2011</v>
      </c>
      <c r="G3" s="242" t="s">
        <v>11</v>
      </c>
      <c r="H3" s="193">
        <v>2012</v>
      </c>
      <c r="I3" s="193" t="s">
        <v>11</v>
      </c>
      <c r="J3" s="241">
        <v>2013</v>
      </c>
      <c r="K3" s="242" t="s">
        <v>11</v>
      </c>
      <c r="L3" s="193">
        <v>2014</v>
      </c>
      <c r="M3" s="193" t="s">
        <v>11</v>
      </c>
      <c r="N3" s="241">
        <v>2015</v>
      </c>
      <c r="O3" s="242" t="s">
        <v>11</v>
      </c>
      <c r="P3" s="193">
        <v>2016</v>
      </c>
      <c r="Q3" s="193" t="s">
        <v>11</v>
      </c>
      <c r="R3" s="241">
        <v>2017</v>
      </c>
      <c r="S3" s="214" t="s">
        <v>11</v>
      </c>
      <c r="T3" s="241">
        <v>2018</v>
      </c>
      <c r="U3" s="214" t="s">
        <v>11</v>
      </c>
      <c r="V3"/>
    </row>
    <row r="4" spans="1:22" s="7" customFormat="1" ht="15">
      <c r="A4" s="83" t="s">
        <v>111</v>
      </c>
      <c r="B4" s="243">
        <v>27</v>
      </c>
      <c r="C4" s="244">
        <v>36.486486486486484</v>
      </c>
      <c r="D4" s="104">
        <v>23</v>
      </c>
      <c r="E4" s="245">
        <v>37.704918032786885</v>
      </c>
      <c r="F4" s="243">
        <v>19</v>
      </c>
      <c r="G4" s="244">
        <v>33.92857142857143</v>
      </c>
      <c r="H4" s="104">
        <v>3</v>
      </c>
      <c r="I4" s="245">
        <v>18.75</v>
      </c>
      <c r="J4" s="243">
        <v>2</v>
      </c>
      <c r="K4" s="244">
        <v>9.523809523809524</v>
      </c>
      <c r="L4" s="104">
        <v>23</v>
      </c>
      <c r="M4" s="245">
        <v>63.888888888888886</v>
      </c>
      <c r="N4" s="246">
        <v>14</v>
      </c>
      <c r="O4" s="244">
        <f>(N4/29)*100</f>
        <v>48.275862068965516</v>
      </c>
      <c r="P4" s="104">
        <v>7</v>
      </c>
      <c r="Q4" s="104">
        <f>(P4/16)*100</f>
        <v>43.75</v>
      </c>
      <c r="R4" s="243">
        <v>10</v>
      </c>
      <c r="S4" s="240">
        <f>(R4/$R$26)*100</f>
        <v>40</v>
      </c>
      <c r="T4" s="270">
        <v>19</v>
      </c>
      <c r="U4" s="271">
        <f>(T4/$T$26)*100</f>
        <v>35.84905660377358</v>
      </c>
      <c r="V4"/>
    </row>
    <row r="5" spans="1:22" s="7" customFormat="1" ht="15">
      <c r="A5" s="83" t="s">
        <v>109</v>
      </c>
      <c r="B5" s="243">
        <v>4</v>
      </c>
      <c r="C5" s="244">
        <v>5.405405405405405</v>
      </c>
      <c r="D5" s="104">
        <v>4</v>
      </c>
      <c r="E5" s="245">
        <v>6.557377049180328</v>
      </c>
      <c r="F5" s="243">
        <v>4</v>
      </c>
      <c r="G5" s="244">
        <v>7.142857142857142</v>
      </c>
      <c r="H5" s="104">
        <v>1</v>
      </c>
      <c r="I5" s="245">
        <v>6.25</v>
      </c>
      <c r="J5" s="243">
        <v>14</v>
      </c>
      <c r="K5" s="244">
        <v>66.66666666666666</v>
      </c>
      <c r="L5" s="104">
        <v>7</v>
      </c>
      <c r="M5" s="245">
        <v>19.444444444444446</v>
      </c>
      <c r="N5" s="246">
        <v>5</v>
      </c>
      <c r="O5" s="244">
        <f>(N5/29)*100</f>
        <v>17.24137931034483</v>
      </c>
      <c r="P5" s="104">
        <v>7</v>
      </c>
      <c r="Q5" s="104">
        <f>(P5/16)*100</f>
        <v>43.75</v>
      </c>
      <c r="R5" s="243">
        <v>7</v>
      </c>
      <c r="S5" s="240">
        <f>(R5/$R$26)*100</f>
        <v>28.000000000000004</v>
      </c>
      <c r="T5" s="269">
        <v>6</v>
      </c>
      <c r="U5" s="271">
        <f>(T5/$T$26)*100</f>
        <v>11.320754716981133</v>
      </c>
      <c r="V5"/>
    </row>
    <row r="6" spans="1:22" s="7" customFormat="1" ht="15">
      <c r="A6" s="83" t="s">
        <v>104</v>
      </c>
      <c r="B6" s="243">
        <v>15</v>
      </c>
      <c r="C6" s="244">
        <v>20.27027027027027</v>
      </c>
      <c r="D6" s="104">
        <v>4</v>
      </c>
      <c r="E6" s="245">
        <v>6.557377049180328</v>
      </c>
      <c r="F6" s="243">
        <v>3</v>
      </c>
      <c r="G6" s="244">
        <v>5.357142857142857</v>
      </c>
      <c r="H6" s="104">
        <v>3</v>
      </c>
      <c r="I6" s="245">
        <v>18.75</v>
      </c>
      <c r="J6" s="243"/>
      <c r="K6" s="244"/>
      <c r="L6" s="104">
        <v>1</v>
      </c>
      <c r="M6" s="245">
        <v>2.7777777777777777</v>
      </c>
      <c r="N6" s="246"/>
      <c r="O6" s="244"/>
      <c r="P6" s="104"/>
      <c r="Q6" s="104"/>
      <c r="R6" s="243"/>
      <c r="S6" s="240"/>
      <c r="T6" s="268"/>
      <c r="U6" s="271"/>
      <c r="V6"/>
    </row>
    <row r="7" spans="1:23" s="7" customFormat="1" ht="15">
      <c r="A7" s="83" t="s">
        <v>117</v>
      </c>
      <c r="B7" s="243">
        <v>5</v>
      </c>
      <c r="C7" s="244">
        <v>6.756756756756757</v>
      </c>
      <c r="D7" s="104">
        <v>6</v>
      </c>
      <c r="E7" s="245">
        <v>9.836065573770492</v>
      </c>
      <c r="F7" s="243">
        <v>4</v>
      </c>
      <c r="G7" s="244">
        <v>7.142857142857142</v>
      </c>
      <c r="H7" s="104">
        <v>1</v>
      </c>
      <c r="I7" s="245">
        <v>6.25</v>
      </c>
      <c r="J7" s="243"/>
      <c r="K7" s="244"/>
      <c r="L7" s="104">
        <v>1</v>
      </c>
      <c r="M7" s="245">
        <v>2.7777777777777777</v>
      </c>
      <c r="N7" s="246">
        <v>4</v>
      </c>
      <c r="O7" s="244">
        <f>(N7/29)*100</f>
        <v>13.793103448275861</v>
      </c>
      <c r="P7" s="104"/>
      <c r="Q7" s="104"/>
      <c r="R7" s="243"/>
      <c r="S7" s="240"/>
      <c r="T7" s="269">
        <v>2</v>
      </c>
      <c r="U7" s="271">
        <f>(T7/$T$26)*100</f>
        <v>3.7735849056603774</v>
      </c>
      <c r="V7"/>
      <c r="W7" s="267"/>
    </row>
    <row r="8" spans="1:23" s="7" customFormat="1" ht="15">
      <c r="A8" s="83" t="s">
        <v>101</v>
      </c>
      <c r="B8" s="243">
        <v>3</v>
      </c>
      <c r="C8" s="244">
        <v>4.054054054054054</v>
      </c>
      <c r="D8" s="104">
        <v>9</v>
      </c>
      <c r="E8" s="245">
        <v>14.754098360655737</v>
      </c>
      <c r="F8" s="243">
        <v>5</v>
      </c>
      <c r="G8" s="244">
        <v>8.928571428571429</v>
      </c>
      <c r="H8" s="104">
        <v>1</v>
      </c>
      <c r="I8" s="245">
        <v>6.25</v>
      </c>
      <c r="J8" s="243"/>
      <c r="K8" s="244"/>
      <c r="L8" s="104"/>
      <c r="M8" s="245"/>
      <c r="N8" s="246">
        <v>1</v>
      </c>
      <c r="O8" s="244">
        <f>(N8/29)*100</f>
        <v>3.4482758620689653</v>
      </c>
      <c r="P8" s="104"/>
      <c r="Q8" s="104"/>
      <c r="R8" s="243"/>
      <c r="S8" s="240"/>
      <c r="T8" s="269">
        <v>2</v>
      </c>
      <c r="U8" s="271">
        <f>(T8/$T$26)*100</f>
        <v>3.7735849056603774</v>
      </c>
      <c r="V8"/>
      <c r="W8" s="267"/>
    </row>
    <row r="9" spans="1:22" s="7" customFormat="1" ht="15">
      <c r="A9" s="83" t="s">
        <v>114</v>
      </c>
      <c r="B9" s="243">
        <v>7</v>
      </c>
      <c r="C9" s="244">
        <v>9.45945945945946</v>
      </c>
      <c r="D9" s="104">
        <v>6</v>
      </c>
      <c r="E9" s="245">
        <v>9.836065573770492</v>
      </c>
      <c r="F9" s="243">
        <v>3</v>
      </c>
      <c r="G9" s="244">
        <v>5.357142857142857</v>
      </c>
      <c r="H9" s="104">
        <v>1</v>
      </c>
      <c r="I9" s="245">
        <v>6.25</v>
      </c>
      <c r="J9" s="243"/>
      <c r="K9" s="244"/>
      <c r="L9" s="104">
        <v>1</v>
      </c>
      <c r="M9" s="245">
        <v>2.7777777777777777</v>
      </c>
      <c r="N9" s="246"/>
      <c r="O9" s="244"/>
      <c r="P9" s="104"/>
      <c r="Q9" s="104"/>
      <c r="R9" s="243">
        <v>1</v>
      </c>
      <c r="S9" s="240">
        <f>(R9/$R$26)*100</f>
        <v>4</v>
      </c>
      <c r="T9" s="268"/>
      <c r="U9" s="271"/>
      <c r="V9"/>
    </row>
    <row r="10" spans="1:22" s="7" customFormat="1" ht="15">
      <c r="A10" s="83" t="s">
        <v>112</v>
      </c>
      <c r="B10" s="243">
        <v>3</v>
      </c>
      <c r="C10" s="244">
        <v>4.054054054054054</v>
      </c>
      <c r="D10" s="104"/>
      <c r="E10" s="245"/>
      <c r="F10" s="243">
        <v>10</v>
      </c>
      <c r="G10" s="244">
        <v>17.857142857142858</v>
      </c>
      <c r="H10" s="104">
        <v>1</v>
      </c>
      <c r="I10" s="245">
        <v>6.25</v>
      </c>
      <c r="J10" s="243"/>
      <c r="K10" s="244"/>
      <c r="L10" s="104">
        <v>2</v>
      </c>
      <c r="M10" s="245">
        <v>5.555555555555555</v>
      </c>
      <c r="N10" s="246">
        <v>1</v>
      </c>
      <c r="O10" s="244">
        <f>(N10/29)*100</f>
        <v>3.4482758620689653</v>
      </c>
      <c r="P10" s="104">
        <v>1</v>
      </c>
      <c r="Q10" s="104">
        <f>(P10/16)*100</f>
        <v>6.25</v>
      </c>
      <c r="R10" s="243">
        <v>3</v>
      </c>
      <c r="S10" s="240">
        <f>(R10/$R$26)*100</f>
        <v>12</v>
      </c>
      <c r="T10" s="269">
        <v>16</v>
      </c>
      <c r="U10" s="271">
        <f>(T10/$T$26)*100</f>
        <v>30.18867924528302</v>
      </c>
      <c r="V10"/>
    </row>
    <row r="11" spans="1:22" s="7" customFormat="1" ht="15">
      <c r="A11" s="83" t="s">
        <v>106</v>
      </c>
      <c r="B11" s="243">
        <v>7</v>
      </c>
      <c r="C11" s="244">
        <v>9.45945945945946</v>
      </c>
      <c r="D11" s="104"/>
      <c r="E11" s="245"/>
      <c r="F11" s="243">
        <v>1</v>
      </c>
      <c r="G11" s="244">
        <v>1.7857142857142856</v>
      </c>
      <c r="H11" s="104">
        <v>1</v>
      </c>
      <c r="I11" s="245">
        <v>6.25</v>
      </c>
      <c r="J11" s="243">
        <v>2</v>
      </c>
      <c r="K11" s="244">
        <v>9.523809523809524</v>
      </c>
      <c r="L11" s="104"/>
      <c r="M11" s="245"/>
      <c r="N11" s="246"/>
      <c r="O11" s="244"/>
      <c r="P11" s="104"/>
      <c r="Q11" s="104"/>
      <c r="R11" s="243"/>
      <c r="S11" s="240"/>
      <c r="T11" s="269">
        <v>1</v>
      </c>
      <c r="U11" s="271">
        <f>(T11/$T$26)*100</f>
        <v>1.8867924528301887</v>
      </c>
      <c r="V11"/>
    </row>
    <row r="12" spans="1:21" s="7" customFormat="1" ht="12.75">
      <c r="A12" s="83" t="s">
        <v>236</v>
      </c>
      <c r="B12" s="243">
        <v>3</v>
      </c>
      <c r="C12" s="244">
        <v>4.054054054054054</v>
      </c>
      <c r="D12" s="104">
        <v>3</v>
      </c>
      <c r="E12" s="245">
        <v>4.918032786885246</v>
      </c>
      <c r="F12" s="243">
        <v>4</v>
      </c>
      <c r="G12" s="244">
        <v>7.142857142857142</v>
      </c>
      <c r="H12" s="104"/>
      <c r="I12" s="245"/>
      <c r="J12" s="243"/>
      <c r="K12" s="244"/>
      <c r="L12" s="104"/>
      <c r="M12" s="245"/>
      <c r="N12" s="246"/>
      <c r="O12" s="244"/>
      <c r="P12" s="104"/>
      <c r="Q12" s="104"/>
      <c r="R12" s="243"/>
      <c r="S12" s="240"/>
      <c r="T12" s="268"/>
      <c r="U12" s="271"/>
    </row>
    <row r="13" spans="1:21" s="7" customFormat="1" ht="15">
      <c r="A13" s="83" t="s">
        <v>105</v>
      </c>
      <c r="B13" s="243">
        <v>2</v>
      </c>
      <c r="C13" s="244">
        <v>2.7027027027027026</v>
      </c>
      <c r="D13" s="104"/>
      <c r="E13" s="245"/>
      <c r="F13" s="243">
        <v>1</v>
      </c>
      <c r="G13" s="244">
        <v>1.7857142857142856</v>
      </c>
      <c r="H13" s="104">
        <v>2</v>
      </c>
      <c r="I13" s="245">
        <v>12.5</v>
      </c>
      <c r="J13" s="243"/>
      <c r="K13" s="244"/>
      <c r="L13" s="104"/>
      <c r="M13" s="245"/>
      <c r="N13" s="246"/>
      <c r="O13" s="244"/>
      <c r="P13" s="104"/>
      <c r="Q13" s="104"/>
      <c r="R13" s="243"/>
      <c r="S13" s="240"/>
      <c r="T13" s="269">
        <v>1</v>
      </c>
      <c r="U13" s="271">
        <f>(T13/$T$26)*100</f>
        <v>1.8867924528301887</v>
      </c>
    </row>
    <row r="14" spans="1:21" s="7" customFormat="1" ht="15">
      <c r="A14" s="83" t="s">
        <v>235</v>
      </c>
      <c r="B14" s="243"/>
      <c r="C14" s="244"/>
      <c r="D14" s="104"/>
      <c r="E14" s="245"/>
      <c r="F14" s="243"/>
      <c r="G14" s="244"/>
      <c r="H14" s="104"/>
      <c r="I14" s="245"/>
      <c r="J14" s="243"/>
      <c r="K14" s="244"/>
      <c r="L14" s="104"/>
      <c r="M14" s="245"/>
      <c r="N14" s="246">
        <v>4</v>
      </c>
      <c r="O14" s="244">
        <f>(N14/29)*100</f>
        <v>13.793103448275861</v>
      </c>
      <c r="P14" s="104"/>
      <c r="Q14" s="104"/>
      <c r="R14" s="243"/>
      <c r="S14" s="240"/>
      <c r="T14" s="269">
        <v>4</v>
      </c>
      <c r="U14" s="271">
        <f>(T14/$T$26)*100</f>
        <v>7.547169811320755</v>
      </c>
    </row>
    <row r="15" spans="1:21" s="7" customFormat="1" ht="12.75">
      <c r="A15" s="83" t="s">
        <v>116</v>
      </c>
      <c r="B15" s="243"/>
      <c r="C15" s="244"/>
      <c r="D15" s="104">
        <v>2</v>
      </c>
      <c r="E15" s="245">
        <v>3.278688524590164</v>
      </c>
      <c r="F15" s="243">
        <v>2</v>
      </c>
      <c r="G15" s="244">
        <v>3.571428571428571</v>
      </c>
      <c r="H15" s="104"/>
      <c r="I15" s="245"/>
      <c r="J15" s="243"/>
      <c r="K15" s="244"/>
      <c r="L15" s="104"/>
      <c r="M15" s="245"/>
      <c r="N15" s="246"/>
      <c r="O15" s="244"/>
      <c r="P15" s="104"/>
      <c r="Q15" s="104"/>
      <c r="R15" s="243"/>
      <c r="S15" s="240"/>
      <c r="T15" s="268"/>
      <c r="U15" s="271"/>
    </row>
    <row r="16" spans="1:21" s="7" customFormat="1" ht="12.75">
      <c r="A16" s="83" t="s">
        <v>102</v>
      </c>
      <c r="B16" s="243"/>
      <c r="C16" s="244"/>
      <c r="D16" s="104">
        <v>3</v>
      </c>
      <c r="E16" s="245">
        <v>4.918032786885246</v>
      </c>
      <c r="F16" s="243"/>
      <c r="G16" s="244"/>
      <c r="H16" s="104"/>
      <c r="I16" s="245"/>
      <c r="J16" s="243"/>
      <c r="K16" s="244"/>
      <c r="L16" s="104"/>
      <c r="M16" s="245"/>
      <c r="N16" s="246"/>
      <c r="O16" s="244"/>
      <c r="P16" s="104"/>
      <c r="Q16" s="104"/>
      <c r="R16" s="243"/>
      <c r="S16" s="240"/>
      <c r="T16" s="268"/>
      <c r="U16" s="271"/>
    </row>
    <row r="17" spans="1:21" s="7" customFormat="1" ht="12.75">
      <c r="A17" s="83" t="s">
        <v>110</v>
      </c>
      <c r="B17" s="243"/>
      <c r="C17" s="244"/>
      <c r="D17" s="104"/>
      <c r="E17" s="245"/>
      <c r="F17" s="243"/>
      <c r="G17" s="244"/>
      <c r="H17" s="104"/>
      <c r="I17" s="245"/>
      <c r="J17" s="243">
        <v>1</v>
      </c>
      <c r="K17" s="244">
        <v>4.761904761904762</v>
      </c>
      <c r="L17" s="104">
        <v>1</v>
      </c>
      <c r="M17" s="245">
        <v>2.7777777777777777</v>
      </c>
      <c r="N17" s="246"/>
      <c r="O17" s="244"/>
      <c r="P17" s="104">
        <v>1</v>
      </c>
      <c r="Q17" s="104">
        <f>(P17/16)*100</f>
        <v>6.25</v>
      </c>
      <c r="R17" s="243">
        <v>2</v>
      </c>
      <c r="S17" s="240">
        <f>(R17/$R$26)*100</f>
        <v>8</v>
      </c>
      <c r="T17" s="268"/>
      <c r="U17" s="271"/>
    </row>
    <row r="18" spans="1:21" s="7" customFormat="1" ht="12.75">
      <c r="A18" s="83" t="s">
        <v>113</v>
      </c>
      <c r="B18" s="243"/>
      <c r="C18" s="244"/>
      <c r="D18" s="104"/>
      <c r="E18" s="245"/>
      <c r="F18" s="243"/>
      <c r="G18" s="244"/>
      <c r="H18" s="104">
        <v>2</v>
      </c>
      <c r="I18" s="245">
        <v>12.5</v>
      </c>
      <c r="J18" s="243"/>
      <c r="K18" s="244"/>
      <c r="L18" s="104"/>
      <c r="M18" s="245"/>
      <c r="N18" s="246"/>
      <c r="O18" s="244"/>
      <c r="P18" s="104"/>
      <c r="Q18" s="104"/>
      <c r="R18" s="243"/>
      <c r="S18" s="240"/>
      <c r="T18" s="268"/>
      <c r="U18" s="271"/>
    </row>
    <row r="19" spans="1:21" s="7" customFormat="1" ht="12.75">
      <c r="A19" s="83" t="s">
        <v>103</v>
      </c>
      <c r="B19" s="243"/>
      <c r="C19" s="244"/>
      <c r="D19" s="104"/>
      <c r="E19" s="245"/>
      <c r="F19" s="243"/>
      <c r="G19" s="244"/>
      <c r="H19" s="104"/>
      <c r="I19" s="245"/>
      <c r="J19" s="243">
        <v>1</v>
      </c>
      <c r="K19" s="244">
        <v>4.761904761904762</v>
      </c>
      <c r="L19" s="104"/>
      <c r="M19" s="245"/>
      <c r="N19" s="246"/>
      <c r="O19" s="244"/>
      <c r="P19" s="104"/>
      <c r="Q19" s="104"/>
      <c r="R19" s="243"/>
      <c r="S19" s="240"/>
      <c r="T19" s="268"/>
      <c r="U19" s="271"/>
    </row>
    <row r="20" spans="1:21" s="7" customFormat="1" ht="12.75">
      <c r="A20" s="83" t="s">
        <v>107</v>
      </c>
      <c r="B20" s="243"/>
      <c r="C20" s="244"/>
      <c r="D20" s="104"/>
      <c r="E20" s="245"/>
      <c r="F20" s="243"/>
      <c r="G20" s="244"/>
      <c r="H20" s="104"/>
      <c r="I20" s="245"/>
      <c r="J20" s="243">
        <v>1</v>
      </c>
      <c r="K20" s="244">
        <v>4.761904761904762</v>
      </c>
      <c r="L20" s="104"/>
      <c r="M20" s="245"/>
      <c r="N20" s="246"/>
      <c r="O20" s="244"/>
      <c r="P20" s="104"/>
      <c r="Q20" s="104"/>
      <c r="R20" s="243"/>
      <c r="S20" s="240"/>
      <c r="T20" s="268"/>
      <c r="U20" s="271"/>
    </row>
    <row r="21" spans="1:21" s="7" customFormat="1" ht="12.75">
      <c r="A21" s="83" t="s">
        <v>108</v>
      </c>
      <c r="B21" s="243"/>
      <c r="C21" s="244"/>
      <c r="D21" s="104">
        <v>1</v>
      </c>
      <c r="E21" s="245">
        <v>1.639344262295082</v>
      </c>
      <c r="F21" s="243"/>
      <c r="G21" s="244"/>
      <c r="H21" s="104"/>
      <c r="I21" s="245"/>
      <c r="J21" s="243"/>
      <c r="K21" s="244"/>
      <c r="L21" s="104"/>
      <c r="M21" s="245"/>
      <c r="N21" s="246"/>
      <c r="O21" s="244"/>
      <c r="P21" s="104"/>
      <c r="Q21" s="104"/>
      <c r="R21" s="243"/>
      <c r="S21" s="240"/>
      <c r="T21" s="268"/>
      <c r="U21" s="271"/>
    </row>
    <row r="22" spans="1:21" s="7" customFormat="1" ht="12.75">
      <c r="A22" s="83" t="s">
        <v>115</v>
      </c>
      <c r="B22" s="243">
        <v>1</v>
      </c>
      <c r="C22" s="244">
        <v>1.3513513513513513</v>
      </c>
      <c r="D22" s="104"/>
      <c r="E22" s="245"/>
      <c r="F22" s="243"/>
      <c r="G22" s="244"/>
      <c r="H22" s="104"/>
      <c r="I22" s="245"/>
      <c r="J22" s="243"/>
      <c r="K22" s="244"/>
      <c r="L22" s="104"/>
      <c r="M22" s="245"/>
      <c r="N22" s="246"/>
      <c r="O22" s="244"/>
      <c r="P22" s="104"/>
      <c r="Q22" s="104"/>
      <c r="R22" s="243"/>
      <c r="S22" s="240"/>
      <c r="T22" s="268"/>
      <c r="U22" s="271"/>
    </row>
    <row r="23" spans="1:21" s="7" customFormat="1" ht="12.75">
      <c r="A23" s="83" t="s">
        <v>266</v>
      </c>
      <c r="B23" s="243"/>
      <c r="C23" s="244"/>
      <c r="D23" s="104"/>
      <c r="E23" s="245"/>
      <c r="F23" s="243"/>
      <c r="G23" s="244"/>
      <c r="H23" s="104"/>
      <c r="I23" s="245"/>
      <c r="J23" s="243"/>
      <c r="K23" s="244"/>
      <c r="L23" s="104"/>
      <c r="M23" s="245"/>
      <c r="N23" s="246"/>
      <c r="O23" s="244"/>
      <c r="P23" s="104"/>
      <c r="Q23" s="104"/>
      <c r="R23" s="243">
        <v>2</v>
      </c>
      <c r="S23" s="240"/>
      <c r="T23" s="268"/>
      <c r="U23" s="271"/>
    </row>
    <row r="24" spans="1:21" s="7" customFormat="1" ht="15">
      <c r="A24" s="83" t="s">
        <v>276</v>
      </c>
      <c r="B24" s="243"/>
      <c r="C24" s="244"/>
      <c r="D24" s="104"/>
      <c r="E24" s="245"/>
      <c r="F24" s="243"/>
      <c r="G24" s="244"/>
      <c r="H24" s="104"/>
      <c r="I24" s="245"/>
      <c r="J24" s="243"/>
      <c r="K24" s="244"/>
      <c r="L24" s="104"/>
      <c r="M24" s="245"/>
      <c r="N24" s="246"/>
      <c r="O24" s="244"/>
      <c r="P24" s="104"/>
      <c r="Q24" s="104"/>
      <c r="R24" s="243"/>
      <c r="S24" s="240"/>
      <c r="T24" s="269">
        <v>1</v>
      </c>
      <c r="U24" s="271">
        <f>(T24/$T$26)*100</f>
        <v>1.8867924528301887</v>
      </c>
    </row>
    <row r="25" spans="1:21" s="7" customFormat="1" ht="15">
      <c r="A25" s="83" t="s">
        <v>277</v>
      </c>
      <c r="B25" s="243"/>
      <c r="C25" s="244"/>
      <c r="D25" s="104"/>
      <c r="E25" s="245"/>
      <c r="F25" s="243"/>
      <c r="G25" s="244"/>
      <c r="H25" s="104"/>
      <c r="I25" s="245"/>
      <c r="J25" s="243"/>
      <c r="K25" s="244"/>
      <c r="L25" s="104"/>
      <c r="M25" s="245"/>
      <c r="N25" s="246"/>
      <c r="O25" s="244"/>
      <c r="P25" s="104"/>
      <c r="Q25" s="104"/>
      <c r="R25" s="243"/>
      <c r="S25" s="240"/>
      <c r="T25" s="269">
        <v>1</v>
      </c>
      <c r="U25" s="271">
        <f>(T25/$T$26)*100</f>
        <v>1.8867924528301887</v>
      </c>
    </row>
    <row r="26" spans="1:21" s="7" customFormat="1" ht="13.5" thickBot="1">
      <c r="A26" s="214" t="s">
        <v>13</v>
      </c>
      <c r="B26" s="247">
        <v>74</v>
      </c>
      <c r="C26" s="248">
        <v>100</v>
      </c>
      <c r="D26" s="186">
        <v>61</v>
      </c>
      <c r="E26" s="186">
        <v>100</v>
      </c>
      <c r="F26" s="247">
        <v>56</v>
      </c>
      <c r="G26" s="248">
        <v>100</v>
      </c>
      <c r="H26" s="186">
        <v>16</v>
      </c>
      <c r="I26" s="186">
        <v>100</v>
      </c>
      <c r="J26" s="247">
        <v>21</v>
      </c>
      <c r="K26" s="248">
        <v>100</v>
      </c>
      <c r="L26" s="186">
        <v>36</v>
      </c>
      <c r="M26" s="186">
        <v>100</v>
      </c>
      <c r="N26" s="247">
        <v>29</v>
      </c>
      <c r="O26" s="249">
        <f>(N26/29)*100</f>
        <v>100</v>
      </c>
      <c r="P26" s="186">
        <f>SUM(P4:P22)</f>
        <v>16</v>
      </c>
      <c r="Q26" s="186">
        <f>(P26/16)*100</f>
        <v>100</v>
      </c>
      <c r="R26" s="247">
        <f>SUM(R4:R23)</f>
        <v>25</v>
      </c>
      <c r="S26" s="215">
        <f>(R26/$R$26)*100</f>
        <v>100</v>
      </c>
      <c r="T26" s="247">
        <f>SUM(T4:T25)</f>
        <v>53</v>
      </c>
      <c r="U26" s="215">
        <f>SUM(U4:U25)</f>
        <v>100.00000000000001</v>
      </c>
    </row>
    <row r="27" spans="1:18" s="7" customFormat="1" ht="12.75">
      <c r="A27" s="82" t="s">
        <v>243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ht="15">
      <c r="A28" s="25" t="s">
        <v>284</v>
      </c>
    </row>
    <row r="29" ht="15">
      <c r="A29" s="89" t="s">
        <v>241</v>
      </c>
    </row>
  </sheetData>
  <sheetProtection/>
  <hyperlinks>
    <hyperlink ref="A29" location="Índex!A1" display="Índex"/>
  </hyperlinks>
  <printOptions/>
  <pageMargins left="0.7" right="0.7" top="0.75" bottom="0.75" header="0.3" footer="0.3"/>
  <pageSetup horizontalDpi="600" verticalDpi="600" orientation="landscape" paperSize="9" r:id="rId2"/>
  <headerFooter>
    <oddFooter>&amp;L&amp;G</oddFooter>
  </headerFooter>
  <ignoredErrors>
    <ignoredError sqref="P26 R26 T26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13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3.140625" style="0" customWidth="1"/>
  </cols>
  <sheetData>
    <row r="1" spans="1:2" s="3" customFormat="1" ht="15.75">
      <c r="A1" s="3" t="s">
        <v>2</v>
      </c>
      <c r="B1" s="3" t="s">
        <v>3</v>
      </c>
    </row>
    <row r="2" spans="1:2" s="2" customFormat="1" ht="15">
      <c r="A2" s="2" t="s">
        <v>0</v>
      </c>
      <c r="B2" s="2" t="s">
        <v>1</v>
      </c>
    </row>
    <row r="3" s="1" customFormat="1" ht="14.25"/>
    <row r="4" spans="1:2" s="2" customFormat="1" ht="15">
      <c r="A4" s="2" t="s">
        <v>4</v>
      </c>
      <c r="B4" s="2" t="s">
        <v>5</v>
      </c>
    </row>
    <row r="5" spans="1:2" s="2" customFormat="1" ht="15">
      <c r="A5" s="2" t="s">
        <v>125</v>
      </c>
      <c r="B5" s="2" t="s">
        <v>142</v>
      </c>
    </row>
    <row r="6" spans="1:7" ht="15">
      <c r="A6" s="126"/>
      <c r="B6" s="126"/>
      <c r="C6" s="126"/>
      <c r="D6" s="126"/>
      <c r="E6" s="126"/>
      <c r="F6" s="126"/>
      <c r="G6" s="126"/>
    </row>
    <row r="7" spans="1:7" ht="15.75" thickBot="1">
      <c r="A7" s="127" t="s">
        <v>143</v>
      </c>
      <c r="B7" s="293" t="s">
        <v>10</v>
      </c>
      <c r="C7" s="293"/>
      <c r="D7" s="293" t="s">
        <v>12</v>
      </c>
      <c r="E7" s="293"/>
      <c r="F7" s="293" t="s">
        <v>13</v>
      </c>
      <c r="G7" s="293"/>
    </row>
    <row r="8" spans="1:7" ht="15">
      <c r="A8" s="228" t="s">
        <v>144</v>
      </c>
      <c r="B8" s="229">
        <v>29332</v>
      </c>
      <c r="C8" s="280">
        <v>0.43541898612038893</v>
      </c>
      <c r="D8" s="229">
        <v>29881</v>
      </c>
      <c r="E8" s="280">
        <v>0.4435686187189194</v>
      </c>
      <c r="F8" s="229">
        <v>59213</v>
      </c>
      <c r="G8" s="230">
        <v>0.8789876048393083</v>
      </c>
    </row>
    <row r="9" spans="1:7" ht="15">
      <c r="A9" s="32" t="s">
        <v>145</v>
      </c>
      <c r="B9" s="33">
        <v>3985</v>
      </c>
      <c r="C9" s="34">
        <v>0.05915534773250204</v>
      </c>
      <c r="D9" s="33">
        <v>4167</v>
      </c>
      <c r="E9" s="34">
        <v>0.06185704742818971</v>
      </c>
      <c r="F9" s="33">
        <v>8152</v>
      </c>
      <c r="G9" s="34">
        <v>0.12101239516069176</v>
      </c>
    </row>
    <row r="10" spans="1:7" ht="15.75" thickBot="1">
      <c r="A10" s="128" t="s">
        <v>13</v>
      </c>
      <c r="B10" s="129">
        <v>33317</v>
      </c>
      <c r="C10" s="130">
        <v>0.49457433385289096</v>
      </c>
      <c r="D10" s="129">
        <v>34048</v>
      </c>
      <c r="E10" s="130">
        <v>0.505425666147109</v>
      </c>
      <c r="F10" s="129">
        <v>67365</v>
      </c>
      <c r="G10" s="131">
        <v>1</v>
      </c>
    </row>
    <row r="11" spans="1:7" ht="15">
      <c r="A11" s="35" t="s">
        <v>292</v>
      </c>
      <c r="B11" s="36"/>
      <c r="C11" s="36"/>
      <c r="D11" s="36"/>
      <c r="E11" s="36"/>
      <c r="F11" s="36"/>
      <c r="G11" s="36"/>
    </row>
    <row r="13" ht="15">
      <c r="A13" s="89" t="s">
        <v>241</v>
      </c>
    </row>
  </sheetData>
  <sheetProtection/>
  <mergeCells count="3">
    <mergeCell ref="B7:C7"/>
    <mergeCell ref="D7:E7"/>
    <mergeCell ref="F7:G7"/>
  </mergeCells>
  <hyperlinks>
    <hyperlink ref="A13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8"/>
  <sheetViews>
    <sheetView showGridLines="0" view="pageLayout" workbookViewId="0" topLeftCell="A7">
      <selection activeCell="B40" sqref="B40"/>
    </sheetView>
  </sheetViews>
  <sheetFormatPr defaultColWidth="11.421875" defaultRowHeight="15"/>
  <cols>
    <col min="8" max="8" width="6.00390625" style="0" customWidth="1"/>
  </cols>
  <sheetData>
    <row r="1" spans="1:2" s="2" customFormat="1" ht="15">
      <c r="A1" s="2" t="s">
        <v>28</v>
      </c>
      <c r="B1" s="2" t="s">
        <v>29</v>
      </c>
    </row>
    <row r="2" ht="15">
      <c r="A2" s="13">
        <v>2019</v>
      </c>
    </row>
    <row r="3" ht="15">
      <c r="A3" s="13"/>
    </row>
    <row r="4" spans="1:4" ht="15">
      <c r="A4" s="80" t="s">
        <v>67</v>
      </c>
      <c r="B4" s="80" t="s">
        <v>10</v>
      </c>
      <c r="C4" s="80" t="s">
        <v>12</v>
      </c>
      <c r="D4" s="80"/>
    </row>
    <row r="5" spans="1:5" ht="15">
      <c r="A5" s="250" t="s">
        <v>68</v>
      </c>
      <c r="B5" s="251">
        <v>4</v>
      </c>
      <c r="C5" s="251">
        <v>2</v>
      </c>
      <c r="D5" s="251"/>
      <c r="E5" s="23"/>
    </row>
    <row r="6" spans="1:5" ht="15">
      <c r="A6" s="250" t="s">
        <v>69</v>
      </c>
      <c r="B6" s="251">
        <v>3</v>
      </c>
      <c r="C6" s="251">
        <v>3</v>
      </c>
      <c r="D6" s="251"/>
      <c r="E6" s="23"/>
    </row>
    <row r="7" spans="1:5" ht="15">
      <c r="A7" s="250" t="s">
        <v>72</v>
      </c>
      <c r="B7" s="251">
        <v>2</v>
      </c>
      <c r="C7" s="251">
        <v>1</v>
      </c>
      <c r="D7" s="251"/>
      <c r="E7" s="23"/>
    </row>
    <row r="8" spans="1:5" ht="15">
      <c r="A8" s="250" t="s">
        <v>73</v>
      </c>
      <c r="B8" s="251">
        <v>1</v>
      </c>
      <c r="C8" s="251">
        <v>3</v>
      </c>
      <c r="D8" s="251"/>
      <c r="E8" s="23"/>
    </row>
    <row r="9" spans="1:5" ht="15">
      <c r="A9" s="250" t="s">
        <v>74</v>
      </c>
      <c r="B9" s="251">
        <v>0</v>
      </c>
      <c r="C9" s="251">
        <v>1</v>
      </c>
      <c r="D9" s="251"/>
      <c r="E9" s="23"/>
    </row>
    <row r="10" spans="1:5" ht="15">
      <c r="A10" s="250" t="s">
        <v>75</v>
      </c>
      <c r="B10" s="251">
        <v>2</v>
      </c>
      <c r="C10" s="251">
        <v>1</v>
      </c>
      <c r="D10" s="251"/>
      <c r="E10" s="23"/>
    </row>
    <row r="11" spans="1:5" ht="15">
      <c r="A11" s="250" t="s">
        <v>76</v>
      </c>
      <c r="B11" s="251">
        <v>2</v>
      </c>
      <c r="C11" s="251">
        <v>4</v>
      </c>
      <c r="D11" s="251"/>
      <c r="E11" s="23"/>
    </row>
    <row r="12" spans="1:4" ht="15">
      <c r="A12" s="250" t="s">
        <v>77</v>
      </c>
      <c r="B12" s="251">
        <v>2</v>
      </c>
      <c r="C12" s="251">
        <v>2</v>
      </c>
      <c r="D12" s="272"/>
    </row>
    <row r="13" spans="1:4" ht="15">
      <c r="A13" s="250" t="s">
        <v>78</v>
      </c>
      <c r="B13" s="251">
        <v>4</v>
      </c>
      <c r="C13" s="251">
        <v>1</v>
      </c>
      <c r="D13" s="80"/>
    </row>
    <row r="14" spans="1:4" ht="15">
      <c r="A14" s="80"/>
      <c r="B14" s="80">
        <v>0</v>
      </c>
      <c r="C14" s="80">
        <v>1</v>
      </c>
      <c r="D14" s="80"/>
    </row>
    <row r="15" spans="1:4" ht="15">
      <c r="A15" s="80"/>
      <c r="B15" s="80">
        <v>0</v>
      </c>
      <c r="C15" s="80">
        <v>2</v>
      </c>
      <c r="D15" s="80"/>
    </row>
    <row r="16" spans="1:4" ht="15">
      <c r="A16" s="80"/>
      <c r="B16" s="80"/>
      <c r="C16" s="80"/>
      <c r="D16" s="80"/>
    </row>
    <row r="17" spans="1:3" ht="15" customHeight="1">
      <c r="A17" s="290"/>
      <c r="B17" s="290"/>
      <c r="C17" s="290"/>
    </row>
    <row r="21" spans="1:7" ht="15.75" thickBot="1">
      <c r="A21" s="216" t="s">
        <v>118</v>
      </c>
      <c r="B21" s="217" t="s">
        <v>10</v>
      </c>
      <c r="C21" s="217" t="s">
        <v>11</v>
      </c>
      <c r="D21" s="217" t="s">
        <v>12</v>
      </c>
      <c r="E21" s="217" t="s">
        <v>11</v>
      </c>
      <c r="F21" s="217" t="s">
        <v>13</v>
      </c>
      <c r="G21" s="217" t="s">
        <v>11</v>
      </c>
    </row>
    <row r="22" spans="1:7" ht="15">
      <c r="A22" s="19" t="s">
        <v>68</v>
      </c>
      <c r="B22" s="22">
        <v>4</v>
      </c>
      <c r="C22" s="23">
        <v>0.0975609756097561</v>
      </c>
      <c r="D22" s="22">
        <v>2</v>
      </c>
      <c r="E22" s="23">
        <v>0.04878048780487805</v>
      </c>
      <c r="F22" s="22">
        <v>6</v>
      </c>
      <c r="G22" s="23">
        <v>0.14634146341463414</v>
      </c>
    </row>
    <row r="23" spans="1:7" ht="15">
      <c r="A23" s="19" t="s">
        <v>69</v>
      </c>
      <c r="B23" s="22">
        <v>3</v>
      </c>
      <c r="C23" s="23">
        <v>0.07317073170731707</v>
      </c>
      <c r="D23" s="22">
        <v>3</v>
      </c>
      <c r="E23" s="23">
        <v>0.07317073170731707</v>
      </c>
      <c r="F23" s="22">
        <v>6</v>
      </c>
      <c r="G23" s="23">
        <v>0.14634146341463414</v>
      </c>
    </row>
    <row r="24" spans="1:7" ht="15" customHeight="1">
      <c r="A24" s="19" t="s">
        <v>70</v>
      </c>
      <c r="B24" s="22">
        <v>2</v>
      </c>
      <c r="C24" s="23">
        <v>0.04878048780487805</v>
      </c>
      <c r="D24" s="22">
        <v>1</v>
      </c>
      <c r="E24" s="23">
        <v>0.024390243902439025</v>
      </c>
      <c r="F24" s="22">
        <v>3</v>
      </c>
      <c r="G24" s="23">
        <v>0.07317073170731707</v>
      </c>
    </row>
    <row r="25" spans="1:7" ht="15">
      <c r="A25" s="19" t="s">
        <v>71</v>
      </c>
      <c r="B25" s="22">
        <v>1</v>
      </c>
      <c r="C25" s="23">
        <v>0.024390243902439025</v>
      </c>
      <c r="D25" s="22">
        <v>3</v>
      </c>
      <c r="E25" s="23">
        <v>0.07317073170731707</v>
      </c>
      <c r="F25" s="22">
        <v>4</v>
      </c>
      <c r="G25" s="23">
        <v>0.0975609756097561</v>
      </c>
    </row>
    <row r="26" spans="1:7" ht="15">
      <c r="A26" s="19" t="s">
        <v>72</v>
      </c>
      <c r="B26" s="22">
        <v>0</v>
      </c>
      <c r="C26" s="23">
        <v>0</v>
      </c>
      <c r="D26" s="22">
        <v>1</v>
      </c>
      <c r="E26" s="23">
        <v>0.024390243902439025</v>
      </c>
      <c r="F26" s="22">
        <v>1</v>
      </c>
      <c r="G26" s="23">
        <v>0.024390243902439025</v>
      </c>
    </row>
    <row r="27" spans="1:7" ht="15">
      <c r="A27" s="19" t="s">
        <v>73</v>
      </c>
      <c r="B27" s="22">
        <v>2</v>
      </c>
      <c r="C27" s="23">
        <v>0.04878048780487805</v>
      </c>
      <c r="D27" s="22">
        <v>1</v>
      </c>
      <c r="E27" s="23">
        <v>0.024390243902439025</v>
      </c>
      <c r="F27" s="22">
        <v>3</v>
      </c>
      <c r="G27" s="23">
        <v>0.07317073170731707</v>
      </c>
    </row>
    <row r="28" spans="1:7" ht="15">
      <c r="A28" s="19" t="s">
        <v>74</v>
      </c>
      <c r="B28" s="22">
        <v>2</v>
      </c>
      <c r="C28" s="23">
        <v>0.04878048780487805</v>
      </c>
      <c r="D28" s="22">
        <v>4</v>
      </c>
      <c r="E28" s="23">
        <v>0.0975609756097561</v>
      </c>
      <c r="F28" s="22">
        <v>6</v>
      </c>
      <c r="G28" s="23">
        <v>0.14634146341463414</v>
      </c>
    </row>
    <row r="29" spans="1:7" ht="15">
      <c r="A29" s="19" t="s">
        <v>75</v>
      </c>
      <c r="B29" s="22">
        <v>2</v>
      </c>
      <c r="C29" s="23">
        <v>0.04878048780487805</v>
      </c>
      <c r="D29" s="22">
        <v>2</v>
      </c>
      <c r="E29" s="23">
        <v>0.04878048780487805</v>
      </c>
      <c r="F29" s="22">
        <v>4</v>
      </c>
      <c r="G29" s="23">
        <v>0.0975609756097561</v>
      </c>
    </row>
    <row r="30" spans="1:7" ht="15">
      <c r="A30" s="19" t="s">
        <v>76</v>
      </c>
      <c r="B30" s="22">
        <v>4</v>
      </c>
      <c r="C30" s="23">
        <v>0.0975609756097561</v>
      </c>
      <c r="D30" s="22">
        <v>1</v>
      </c>
      <c r="E30" s="23">
        <v>0.024390243902439025</v>
      </c>
      <c r="F30" s="22">
        <v>5</v>
      </c>
      <c r="G30" s="23">
        <v>0.12195121951219512</v>
      </c>
    </row>
    <row r="31" spans="1:7" ht="15">
      <c r="A31" s="19" t="s">
        <v>77</v>
      </c>
      <c r="B31" s="22">
        <v>0</v>
      </c>
      <c r="C31" s="23">
        <v>0</v>
      </c>
      <c r="D31" s="22">
        <v>1</v>
      </c>
      <c r="E31" s="23">
        <v>0.024390243902439025</v>
      </c>
      <c r="F31" s="22">
        <v>1</v>
      </c>
      <c r="G31" s="23">
        <v>0.024390243902439025</v>
      </c>
    </row>
    <row r="32" spans="1:7" ht="15">
      <c r="A32" s="19" t="s">
        <v>78</v>
      </c>
      <c r="B32" s="22">
        <v>0</v>
      </c>
      <c r="C32" s="23">
        <v>0</v>
      </c>
      <c r="D32" s="22">
        <v>2</v>
      </c>
      <c r="E32" s="23">
        <v>0.04878048780487805</v>
      </c>
      <c r="F32" s="22">
        <v>2</v>
      </c>
      <c r="G32" s="23">
        <v>0.04878048780487805</v>
      </c>
    </row>
    <row r="33" spans="1:7" ht="15">
      <c r="A33" s="19" t="s">
        <v>79</v>
      </c>
      <c r="B33" s="22">
        <v>0</v>
      </c>
      <c r="C33" s="23">
        <v>0</v>
      </c>
      <c r="D33" s="22">
        <v>0</v>
      </c>
      <c r="E33" s="23">
        <v>0</v>
      </c>
      <c r="F33" s="22">
        <v>0</v>
      </c>
      <c r="G33" s="23">
        <v>0</v>
      </c>
    </row>
    <row r="34" spans="1:7" ht="15">
      <c r="A34" s="19" t="s">
        <v>80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</row>
    <row r="35" spans="1:7" ht="15">
      <c r="A35" s="19" t="s">
        <v>122</v>
      </c>
      <c r="B35" s="22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</row>
    <row r="36" spans="1:7" ht="15.75" thickBot="1">
      <c r="A36" s="177" t="s">
        <v>13</v>
      </c>
      <c r="B36" s="178">
        <f>SUM(B22:B35)</f>
        <v>20</v>
      </c>
      <c r="C36" s="292">
        <f>SUM(C22:C35)</f>
        <v>0.4878048780487805</v>
      </c>
      <c r="D36" s="178">
        <f>SUM(D22:D35)</f>
        <v>21</v>
      </c>
      <c r="E36" s="292">
        <f>SUM(E22:E35)</f>
        <v>0.5121951219512195</v>
      </c>
      <c r="F36" s="178">
        <f>SUM(F22:F35)</f>
        <v>41</v>
      </c>
      <c r="G36" s="292">
        <v>1</v>
      </c>
    </row>
    <row r="37" spans="1:7" ht="15">
      <c r="A37" s="297" t="s">
        <v>283</v>
      </c>
      <c r="B37" s="297"/>
      <c r="C37" s="297"/>
      <c r="D37" s="297"/>
      <c r="E37" s="297"/>
      <c r="F37" s="297"/>
      <c r="G37" s="10"/>
    </row>
    <row r="38" ht="15">
      <c r="A38" s="89" t="s">
        <v>241</v>
      </c>
    </row>
  </sheetData>
  <sheetProtection/>
  <mergeCells count="1">
    <mergeCell ref="A37:F37"/>
  </mergeCells>
  <hyperlinks>
    <hyperlink ref="A38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ignoredErrors>
    <ignoredError sqref="A24" twoDigitTextYear="1"/>
  </ignoredErrors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17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24.00390625" style="0" customWidth="1"/>
    <col min="2" max="2" width="4.57421875" style="0" bestFit="1" customWidth="1"/>
    <col min="3" max="3" width="7.00390625" style="0" bestFit="1" customWidth="1"/>
    <col min="4" max="4" width="5.57421875" style="0" bestFit="1" customWidth="1"/>
    <col min="5" max="5" width="7.00390625" style="0" bestFit="1" customWidth="1"/>
    <col min="6" max="6" width="5.57421875" style="0" bestFit="1" customWidth="1"/>
    <col min="7" max="7" width="7.00390625" style="0" bestFit="1" customWidth="1"/>
    <col min="8" max="8" width="6.421875" style="0" customWidth="1"/>
    <col min="9" max="9" width="9.421875" style="0" customWidth="1"/>
    <col min="10" max="10" width="5.00390625" style="0" bestFit="1" customWidth="1"/>
  </cols>
  <sheetData>
    <row r="1" s="2" customFormat="1" ht="15">
      <c r="A1" s="2" t="s">
        <v>240</v>
      </c>
    </row>
    <row r="2" spans="1:10" ht="15">
      <c r="A2" s="14">
        <v>2019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291"/>
    </row>
    <row r="4" spans="1:11" ht="25.5" customHeight="1" thickBot="1">
      <c r="A4" s="216" t="s">
        <v>88</v>
      </c>
      <c r="B4" s="172" t="s">
        <v>119</v>
      </c>
      <c r="C4" s="172" t="s">
        <v>11</v>
      </c>
      <c r="D4" s="172" t="s">
        <v>120</v>
      </c>
      <c r="E4" s="172" t="s">
        <v>11</v>
      </c>
      <c r="F4" s="172" t="s">
        <v>286</v>
      </c>
      <c r="G4" s="172" t="s">
        <v>11</v>
      </c>
      <c r="H4" s="172" t="s">
        <v>13</v>
      </c>
      <c r="I4" s="172" t="s">
        <v>11</v>
      </c>
      <c r="K4" s="291"/>
    </row>
    <row r="5" spans="1:11" ht="15">
      <c r="A5" s="19" t="s">
        <v>89</v>
      </c>
      <c r="B5" s="27">
        <v>1</v>
      </c>
      <c r="C5" s="29">
        <v>0.024390243902439025</v>
      </c>
      <c r="D5" s="27">
        <v>3</v>
      </c>
      <c r="E5" s="29">
        <v>0.07317073170731707</v>
      </c>
      <c r="F5" s="27">
        <v>1</v>
      </c>
      <c r="G5" s="29">
        <v>0.024390243902439025</v>
      </c>
      <c r="H5" s="27">
        <v>5</v>
      </c>
      <c r="I5" s="29">
        <v>0.12195121951219512</v>
      </c>
      <c r="K5" s="291"/>
    </row>
    <row r="6" spans="1:11" ht="15" customHeight="1">
      <c r="A6" s="19" t="s">
        <v>94</v>
      </c>
      <c r="B6" s="27">
        <v>3</v>
      </c>
      <c r="C6" s="29">
        <v>0.07317073170731707</v>
      </c>
      <c r="D6" s="27">
        <v>2</v>
      </c>
      <c r="E6" s="29">
        <v>0.04878048780487805</v>
      </c>
      <c r="F6" s="27">
        <v>1</v>
      </c>
      <c r="G6" s="29">
        <v>0.024390243902439025</v>
      </c>
      <c r="H6" s="27">
        <v>6</v>
      </c>
      <c r="I6" s="29">
        <v>0.14634146341463414</v>
      </c>
      <c r="K6" s="291"/>
    </row>
    <row r="7" spans="1:11" ht="15">
      <c r="A7" s="19" t="s">
        <v>98</v>
      </c>
      <c r="B7" s="27">
        <v>0</v>
      </c>
      <c r="C7" s="29">
        <v>0</v>
      </c>
      <c r="D7" s="27">
        <v>1</v>
      </c>
      <c r="E7" s="29">
        <v>0.024390243902439025</v>
      </c>
      <c r="F7" s="27">
        <v>0</v>
      </c>
      <c r="G7" s="29">
        <v>0</v>
      </c>
      <c r="H7" s="27">
        <v>1</v>
      </c>
      <c r="I7" s="29">
        <v>0.024390243902439025</v>
      </c>
      <c r="K7" s="291"/>
    </row>
    <row r="8" spans="1:11" ht="15">
      <c r="A8" s="19" t="s">
        <v>96</v>
      </c>
      <c r="B8" s="27">
        <v>1</v>
      </c>
      <c r="C8" s="29">
        <v>0.024390243902439025</v>
      </c>
      <c r="D8" s="27">
        <v>0</v>
      </c>
      <c r="E8" s="29">
        <v>0</v>
      </c>
      <c r="F8" s="27">
        <v>0</v>
      </c>
      <c r="G8" s="29">
        <v>0</v>
      </c>
      <c r="H8" s="27">
        <v>1</v>
      </c>
      <c r="I8" s="29">
        <v>0.024390243902439025</v>
      </c>
      <c r="K8" s="291"/>
    </row>
    <row r="9" spans="1:11" ht="15">
      <c r="A9" s="19" t="s">
        <v>92</v>
      </c>
      <c r="B9" s="27">
        <v>2</v>
      </c>
      <c r="C9" s="29">
        <v>0.04878048780487805</v>
      </c>
      <c r="D9" s="27">
        <v>2</v>
      </c>
      <c r="E9" s="29">
        <v>0.04878048780487805</v>
      </c>
      <c r="F9" s="27">
        <v>0</v>
      </c>
      <c r="G9" s="29">
        <v>0</v>
      </c>
      <c r="H9" s="27">
        <v>4</v>
      </c>
      <c r="I9" s="29">
        <v>0.0975609756097561</v>
      </c>
      <c r="K9" s="291"/>
    </row>
    <row r="10" spans="1:11" ht="15">
      <c r="A10" s="19" t="s">
        <v>97</v>
      </c>
      <c r="B10" s="27">
        <v>0</v>
      </c>
      <c r="C10" s="29">
        <v>0</v>
      </c>
      <c r="D10" s="27">
        <v>2</v>
      </c>
      <c r="E10" s="29">
        <v>0.04878048780487805</v>
      </c>
      <c r="F10" s="27">
        <v>0</v>
      </c>
      <c r="G10" s="28">
        <v>0</v>
      </c>
      <c r="H10" s="27">
        <v>2</v>
      </c>
      <c r="I10" s="29">
        <v>0.04878048780487805</v>
      </c>
      <c r="K10" s="291"/>
    </row>
    <row r="11" spans="1:11" ht="15">
      <c r="A11" s="19" t="s">
        <v>278</v>
      </c>
      <c r="B11" s="27">
        <v>0</v>
      </c>
      <c r="C11" s="29">
        <v>0</v>
      </c>
      <c r="D11" s="27">
        <v>1</v>
      </c>
      <c r="E11" s="29">
        <v>0.024390243902439025</v>
      </c>
      <c r="F11" s="27">
        <v>0</v>
      </c>
      <c r="G11" s="28">
        <v>0</v>
      </c>
      <c r="H11" s="27">
        <v>1</v>
      </c>
      <c r="I11" s="29">
        <v>0.024390243902439025</v>
      </c>
      <c r="K11" s="291"/>
    </row>
    <row r="12" spans="1:11" ht="15">
      <c r="A12" s="19" t="s">
        <v>90</v>
      </c>
      <c r="B12" s="27">
        <v>3</v>
      </c>
      <c r="C12" s="29">
        <v>0.07317073170731707</v>
      </c>
      <c r="D12" s="27">
        <v>7</v>
      </c>
      <c r="E12" s="29">
        <v>0.17073170731707318</v>
      </c>
      <c r="F12" s="27">
        <v>1</v>
      </c>
      <c r="G12" s="28">
        <v>0.024390243902439025</v>
      </c>
      <c r="H12" s="27">
        <v>11</v>
      </c>
      <c r="I12" s="29">
        <v>0.2682926829268293</v>
      </c>
      <c r="K12" s="291"/>
    </row>
    <row r="13" spans="1:11" ht="15">
      <c r="A13" s="19" t="s">
        <v>91</v>
      </c>
      <c r="B13" s="27">
        <v>1</v>
      </c>
      <c r="C13" s="29">
        <v>0.024390243902439025</v>
      </c>
      <c r="D13" s="27">
        <v>4</v>
      </c>
      <c r="E13" s="29">
        <v>0.0975609756097561</v>
      </c>
      <c r="F13" s="27">
        <v>0</v>
      </c>
      <c r="G13" s="28">
        <v>0</v>
      </c>
      <c r="H13" s="27">
        <v>5</v>
      </c>
      <c r="I13" s="29">
        <v>0.12195121951219512</v>
      </c>
      <c r="K13" s="291"/>
    </row>
    <row r="14" spans="1:11" ht="15">
      <c r="A14" s="19" t="s">
        <v>93</v>
      </c>
      <c r="B14" s="27">
        <v>4</v>
      </c>
      <c r="C14" s="29">
        <v>0.0975609756097561</v>
      </c>
      <c r="D14" s="27">
        <v>1</v>
      </c>
      <c r="E14" s="29">
        <v>0.024390243902439025</v>
      </c>
      <c r="F14" s="27">
        <v>0</v>
      </c>
      <c r="G14" s="29">
        <v>0</v>
      </c>
      <c r="H14" s="27">
        <v>5</v>
      </c>
      <c r="I14" s="29">
        <v>0.12195121951219512</v>
      </c>
      <c r="K14" s="291"/>
    </row>
    <row r="15" spans="1:11" ht="15.75" thickBot="1">
      <c r="A15" s="177" t="s">
        <v>13</v>
      </c>
      <c r="B15" s="218">
        <v>15</v>
      </c>
      <c r="C15" s="219">
        <v>0.36585365853658536</v>
      </c>
      <c r="D15" s="218">
        <v>23</v>
      </c>
      <c r="E15" s="219">
        <v>0.5609756097560976</v>
      </c>
      <c r="F15" s="218">
        <v>3</v>
      </c>
      <c r="G15" s="219">
        <v>0.07317073170731707</v>
      </c>
      <c r="H15" s="218">
        <v>41</v>
      </c>
      <c r="I15" s="220">
        <v>1</v>
      </c>
      <c r="K15" s="291"/>
    </row>
    <row r="16" spans="1:11" ht="15">
      <c r="A16" s="297" t="s">
        <v>283</v>
      </c>
      <c r="B16" s="306"/>
      <c r="C16" s="306"/>
      <c r="D16" s="306"/>
      <c r="E16" s="306"/>
      <c r="F16" s="306"/>
      <c r="G16" s="306"/>
      <c r="H16" s="306"/>
      <c r="I16" s="306"/>
      <c r="J16" s="306"/>
      <c r="K16" s="291"/>
    </row>
    <row r="17" ht="15">
      <c r="A17" s="89" t="s">
        <v>241</v>
      </c>
    </row>
  </sheetData>
  <sheetProtection/>
  <mergeCells count="1">
    <mergeCell ref="A16:J16"/>
  </mergeCells>
  <hyperlinks>
    <hyperlink ref="A1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1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3.7109375" style="0" customWidth="1"/>
    <col min="2" max="7" width="11.421875" style="103" customWidth="1"/>
  </cols>
  <sheetData>
    <row r="1" spans="1:7" s="2" customFormat="1" ht="15">
      <c r="A1" s="2" t="s">
        <v>261</v>
      </c>
      <c r="B1" s="100"/>
      <c r="C1" s="100"/>
      <c r="D1" s="100"/>
      <c r="E1" s="100"/>
      <c r="F1" s="100"/>
      <c r="G1" s="100"/>
    </row>
    <row r="2" spans="1:7" ht="15">
      <c r="A2" s="14">
        <v>2019</v>
      </c>
      <c r="B2" s="92"/>
      <c r="C2" s="92"/>
      <c r="D2" s="92"/>
      <c r="E2" s="92"/>
      <c r="F2" s="92"/>
      <c r="G2" s="92"/>
    </row>
    <row r="3" spans="1:7" ht="15">
      <c r="A3" s="10"/>
      <c r="B3" s="92"/>
      <c r="C3" s="92"/>
      <c r="D3" s="92"/>
      <c r="E3" s="92"/>
      <c r="F3" s="92"/>
      <c r="G3" s="92"/>
    </row>
    <row r="4" spans="1:7" ht="16.5" customHeight="1" thickBot="1">
      <c r="A4" s="221" t="s">
        <v>7</v>
      </c>
      <c r="B4" s="222" t="s">
        <v>10</v>
      </c>
      <c r="C4" s="222" t="s">
        <v>201</v>
      </c>
      <c r="D4" s="222" t="s">
        <v>12</v>
      </c>
      <c r="E4" s="222" t="s">
        <v>11</v>
      </c>
      <c r="F4" s="222" t="s">
        <v>13</v>
      </c>
      <c r="G4" s="222" t="s">
        <v>11</v>
      </c>
    </row>
    <row r="5" spans="1:7" ht="16.5" customHeight="1">
      <c r="A5" s="273" t="s">
        <v>54</v>
      </c>
      <c r="B5" s="274">
        <v>0</v>
      </c>
      <c r="C5" s="275">
        <v>0</v>
      </c>
      <c r="D5" s="274">
        <v>1</v>
      </c>
      <c r="E5" s="275">
        <v>0.024390243902439025</v>
      </c>
      <c r="F5" s="274">
        <v>1</v>
      </c>
      <c r="G5" s="275">
        <v>0.024390243902439025</v>
      </c>
    </row>
    <row r="6" spans="1:7" ht="16.5" customHeight="1">
      <c r="A6" s="273" t="s">
        <v>58</v>
      </c>
      <c r="B6" s="274">
        <v>1</v>
      </c>
      <c r="C6" s="275">
        <v>0.024390243902439025</v>
      </c>
      <c r="D6" s="274">
        <v>2</v>
      </c>
      <c r="E6" s="275">
        <v>0.04878048780487805</v>
      </c>
      <c r="F6" s="274">
        <v>3</v>
      </c>
      <c r="G6" s="275">
        <v>0.07317073170731707</v>
      </c>
    </row>
    <row r="7" spans="1:7" ht="16.5" customHeight="1">
      <c r="A7" s="273" t="s">
        <v>61</v>
      </c>
      <c r="B7" s="274">
        <v>1</v>
      </c>
      <c r="C7" s="275">
        <v>0.024390243902439025</v>
      </c>
      <c r="D7" s="274">
        <v>2</v>
      </c>
      <c r="E7" s="275">
        <v>0.04878048780487805</v>
      </c>
      <c r="F7" s="274">
        <v>3</v>
      </c>
      <c r="G7" s="275">
        <v>0.07317073170731707</v>
      </c>
    </row>
    <row r="8" spans="1:7" ht="16.5" customHeight="1">
      <c r="A8" s="273" t="s">
        <v>49</v>
      </c>
      <c r="B8" s="274">
        <v>3</v>
      </c>
      <c r="C8" s="275">
        <v>0.07317073170731707</v>
      </c>
      <c r="D8" s="274">
        <v>3</v>
      </c>
      <c r="E8" s="275">
        <v>0.07317073170731707</v>
      </c>
      <c r="F8" s="274">
        <v>6</v>
      </c>
      <c r="G8" s="275">
        <v>0.14634146341463414</v>
      </c>
    </row>
    <row r="9" spans="1:7" ht="16.5" customHeight="1">
      <c r="A9" s="273" t="s">
        <v>287</v>
      </c>
      <c r="B9" s="274">
        <v>0</v>
      </c>
      <c r="C9" s="275">
        <v>0</v>
      </c>
      <c r="D9" s="274">
        <v>1</v>
      </c>
      <c r="E9" s="275">
        <v>0.024390243902439025</v>
      </c>
      <c r="F9" s="274">
        <v>1</v>
      </c>
      <c r="G9" s="275">
        <v>0.024390243902439025</v>
      </c>
    </row>
    <row r="10" spans="1:7" ht="16.5" customHeight="1">
      <c r="A10" s="273" t="s">
        <v>62</v>
      </c>
      <c r="B10" s="274">
        <v>0</v>
      </c>
      <c r="C10" s="275">
        <v>0</v>
      </c>
      <c r="D10" s="274">
        <v>1</v>
      </c>
      <c r="E10" s="275">
        <v>0.024390243902439025</v>
      </c>
      <c r="F10" s="274">
        <v>1</v>
      </c>
      <c r="G10" s="275">
        <v>0.024390243902439025</v>
      </c>
    </row>
    <row r="11" spans="1:7" ht="16.5" customHeight="1">
      <c r="A11" s="273" t="s">
        <v>50</v>
      </c>
      <c r="B11" s="274">
        <v>0</v>
      </c>
      <c r="C11" s="275">
        <v>0</v>
      </c>
      <c r="D11" s="274">
        <v>1</v>
      </c>
      <c r="E11" s="275">
        <v>0.024390243902439025</v>
      </c>
      <c r="F11" s="274">
        <v>1</v>
      </c>
      <c r="G11" s="275">
        <v>0.024390243902439025</v>
      </c>
    </row>
    <row r="12" spans="1:7" ht="16.5" customHeight="1">
      <c r="A12" s="273" t="s">
        <v>44</v>
      </c>
      <c r="B12" s="274">
        <v>10</v>
      </c>
      <c r="C12" s="275">
        <v>0.24390243902439024</v>
      </c>
      <c r="D12" s="274">
        <v>7</v>
      </c>
      <c r="E12" s="275">
        <v>0.17073170731707318</v>
      </c>
      <c r="F12" s="274">
        <v>17</v>
      </c>
      <c r="G12" s="275">
        <v>0.4146341463414634</v>
      </c>
    </row>
    <row r="13" spans="1:7" ht="15">
      <c r="A13" s="85" t="s">
        <v>288</v>
      </c>
      <c r="B13" s="122">
        <v>0</v>
      </c>
      <c r="C13" s="276">
        <v>0</v>
      </c>
      <c r="D13" s="122">
        <v>1</v>
      </c>
      <c r="E13" s="276">
        <v>0.024390243902439025</v>
      </c>
      <c r="F13" s="122">
        <v>1</v>
      </c>
      <c r="G13" s="276">
        <v>0.024390243902439025</v>
      </c>
    </row>
    <row r="14" spans="1:7" ht="15">
      <c r="A14" s="85" t="s">
        <v>289</v>
      </c>
      <c r="B14" s="122">
        <v>1</v>
      </c>
      <c r="C14" s="276">
        <v>0.024390243902439025</v>
      </c>
      <c r="D14" s="122">
        <v>0</v>
      </c>
      <c r="E14" s="276">
        <v>0</v>
      </c>
      <c r="F14" s="122">
        <v>1</v>
      </c>
      <c r="G14" s="276">
        <v>0.024390243902439025</v>
      </c>
    </row>
    <row r="15" spans="1:7" ht="15">
      <c r="A15" s="85" t="s">
        <v>290</v>
      </c>
      <c r="B15" s="122">
        <v>1</v>
      </c>
      <c r="C15" s="276">
        <v>0.024390243902439025</v>
      </c>
      <c r="D15" s="122">
        <v>0</v>
      </c>
      <c r="E15" s="276">
        <v>0</v>
      </c>
      <c r="F15" s="122">
        <v>1</v>
      </c>
      <c r="G15" s="276">
        <v>0.024390243902439025</v>
      </c>
    </row>
    <row r="16" spans="1:7" ht="15">
      <c r="A16" s="85" t="s">
        <v>48</v>
      </c>
      <c r="B16" s="122">
        <v>2</v>
      </c>
      <c r="C16" s="276">
        <v>0.04878048780487805</v>
      </c>
      <c r="D16" s="122">
        <v>0</v>
      </c>
      <c r="E16" s="276">
        <v>0</v>
      </c>
      <c r="F16" s="122">
        <v>2</v>
      </c>
      <c r="G16" s="276">
        <v>0.04878048780487805</v>
      </c>
    </row>
    <row r="17" spans="1:7" ht="15">
      <c r="A17" s="85" t="s">
        <v>65</v>
      </c>
      <c r="B17" s="122">
        <v>0</v>
      </c>
      <c r="C17" s="276">
        <v>0</v>
      </c>
      <c r="D17" s="122">
        <v>1</v>
      </c>
      <c r="E17" s="276">
        <v>0.024390243902439025</v>
      </c>
      <c r="F17" s="122">
        <v>1</v>
      </c>
      <c r="G17" s="276">
        <v>0.024390243902439025</v>
      </c>
    </row>
    <row r="18" spans="1:7" ht="15">
      <c r="A18" s="85" t="s">
        <v>45</v>
      </c>
      <c r="B18" s="122">
        <v>1</v>
      </c>
      <c r="C18" s="276">
        <v>0.024390243902439025</v>
      </c>
      <c r="D18" s="122">
        <v>1</v>
      </c>
      <c r="E18" s="276">
        <v>0.024390243902439025</v>
      </c>
      <c r="F18" s="122">
        <v>2</v>
      </c>
      <c r="G18" s="276">
        <v>0.04878048780487805</v>
      </c>
    </row>
    <row r="19" spans="1:7" ht="15.75" thickBot="1">
      <c r="A19" s="223" t="s">
        <v>13</v>
      </c>
      <c r="B19" s="224">
        <v>20</v>
      </c>
      <c r="C19" s="225">
        <v>0.4878048780487805</v>
      </c>
      <c r="D19" s="224">
        <v>21</v>
      </c>
      <c r="E19" s="225">
        <v>0.5121951219512195</v>
      </c>
      <c r="F19" s="224">
        <v>41</v>
      </c>
      <c r="G19" s="226">
        <v>1</v>
      </c>
    </row>
    <row r="20" spans="1:7" ht="21.75" customHeight="1">
      <c r="A20" s="297" t="s">
        <v>283</v>
      </c>
      <c r="B20" s="297"/>
      <c r="C20" s="297"/>
      <c r="D20" s="297"/>
      <c r="E20" s="297"/>
      <c r="F20" s="297"/>
      <c r="G20" s="297"/>
    </row>
    <row r="21" ht="15">
      <c r="A21" s="89" t="s">
        <v>241</v>
      </c>
    </row>
  </sheetData>
  <sheetProtection/>
  <mergeCells count="1">
    <mergeCell ref="A20:G20"/>
  </mergeCells>
  <hyperlinks>
    <hyperlink ref="A21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22"/>
  <sheetViews>
    <sheetView showGridLines="0" tabSelected="1" view="pageLayout" workbookViewId="0" topLeftCell="A1">
      <selection activeCell="E41" sqref="E41"/>
    </sheetView>
  </sheetViews>
  <sheetFormatPr defaultColWidth="11.421875" defaultRowHeight="15"/>
  <cols>
    <col min="1" max="1" width="14.00390625" style="0" customWidth="1"/>
    <col min="2" max="2" width="4.57421875" style="0" bestFit="1" customWidth="1"/>
    <col min="3" max="3" width="7.00390625" style="0" bestFit="1" customWidth="1"/>
    <col min="4" max="4" width="5.57421875" style="0" bestFit="1" customWidth="1"/>
    <col min="5" max="5" width="7.00390625" style="0" bestFit="1" customWidth="1"/>
    <col min="6" max="6" width="5.57421875" style="0" bestFit="1" customWidth="1"/>
    <col min="7" max="7" width="6.7109375" style="0" bestFit="1" customWidth="1"/>
    <col min="8" max="8" width="4.8515625" style="0" bestFit="1" customWidth="1"/>
    <col min="9" max="9" width="7.00390625" style="0" bestFit="1" customWidth="1"/>
  </cols>
  <sheetData>
    <row r="1" s="2" customFormat="1" ht="15">
      <c r="A1" s="2" t="s">
        <v>262</v>
      </c>
    </row>
    <row r="2" spans="1:9" ht="15">
      <c r="A2" s="14">
        <v>2019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/>
      <c r="B3" s="30"/>
      <c r="C3" s="30"/>
      <c r="D3" s="30"/>
      <c r="E3" s="30"/>
      <c r="F3" s="30"/>
      <c r="G3" s="30"/>
      <c r="H3" s="30"/>
      <c r="I3" s="30"/>
    </row>
    <row r="4" spans="1:8" s="79" customFormat="1" ht="15" customHeight="1">
      <c r="A4" s="84"/>
      <c r="B4" s="84"/>
      <c r="C4" s="84"/>
      <c r="D4" s="84"/>
      <c r="E4" s="84"/>
      <c r="F4" s="84"/>
      <c r="G4" s="84"/>
      <c r="H4" s="84"/>
    </row>
    <row r="5" spans="1:9" ht="25.5" thickBot="1">
      <c r="A5" s="221" t="s">
        <v>124</v>
      </c>
      <c r="B5" s="222" t="s">
        <v>119</v>
      </c>
      <c r="C5" s="222" t="s">
        <v>11</v>
      </c>
      <c r="D5" s="222" t="s">
        <v>120</v>
      </c>
      <c r="E5" s="222" t="s">
        <v>11</v>
      </c>
      <c r="F5" s="222" t="s">
        <v>121</v>
      </c>
      <c r="G5" s="222" t="s">
        <v>11</v>
      </c>
      <c r="H5" s="222" t="s">
        <v>13</v>
      </c>
      <c r="I5" s="222" t="s">
        <v>11</v>
      </c>
    </row>
    <row r="6" spans="1:9" ht="15">
      <c r="A6" s="273" t="s">
        <v>54</v>
      </c>
      <c r="B6" s="274">
        <v>0</v>
      </c>
      <c r="C6" s="277">
        <v>0</v>
      </c>
      <c r="D6" s="274">
        <v>0</v>
      </c>
      <c r="E6" s="277">
        <v>0</v>
      </c>
      <c r="F6" s="274">
        <v>1</v>
      </c>
      <c r="G6" s="274">
        <v>0.024390243902439025</v>
      </c>
      <c r="H6" s="274">
        <v>1</v>
      </c>
      <c r="I6" s="277">
        <v>0.024390243902439025</v>
      </c>
    </row>
    <row r="7" spans="1:9" ht="15">
      <c r="A7" s="273" t="s">
        <v>58</v>
      </c>
      <c r="B7" s="274">
        <v>0</v>
      </c>
      <c r="C7" s="277">
        <v>0</v>
      </c>
      <c r="D7" s="274">
        <v>3</v>
      </c>
      <c r="E7" s="277">
        <v>0.07317073170731707</v>
      </c>
      <c r="F7" s="274">
        <v>0</v>
      </c>
      <c r="G7" s="274">
        <v>0</v>
      </c>
      <c r="H7" s="274">
        <v>3</v>
      </c>
      <c r="I7" s="277">
        <v>0.07317073170731707</v>
      </c>
    </row>
    <row r="8" spans="1:9" ht="15">
      <c r="A8" s="273" t="s">
        <v>61</v>
      </c>
      <c r="B8" s="274">
        <v>2</v>
      </c>
      <c r="C8" s="277">
        <v>0.04878048780487805</v>
      </c>
      <c r="D8" s="274">
        <v>1</v>
      </c>
      <c r="E8" s="277">
        <v>0.024390243902439025</v>
      </c>
      <c r="F8" s="274">
        <v>0</v>
      </c>
      <c r="G8" s="274">
        <v>0</v>
      </c>
      <c r="H8" s="274">
        <v>3</v>
      </c>
      <c r="I8" s="277">
        <v>0.07317073170731707</v>
      </c>
    </row>
    <row r="9" spans="1:9" ht="15">
      <c r="A9" s="273" t="s">
        <v>49</v>
      </c>
      <c r="B9" s="274">
        <v>2</v>
      </c>
      <c r="C9" s="277">
        <v>0.04878048780487805</v>
      </c>
      <c r="D9" s="274">
        <v>3</v>
      </c>
      <c r="E9" s="274">
        <v>0.07317073170731707</v>
      </c>
      <c r="F9" s="274">
        <v>1</v>
      </c>
      <c r="G9" s="274">
        <v>0.024390243902439025</v>
      </c>
      <c r="H9" s="274">
        <v>6</v>
      </c>
      <c r="I9" s="277">
        <v>0.14634146341463414</v>
      </c>
    </row>
    <row r="10" spans="1:9" ht="24.75">
      <c r="A10" s="273" t="s">
        <v>287</v>
      </c>
      <c r="B10" s="274">
        <v>0</v>
      </c>
      <c r="C10" s="277">
        <v>0</v>
      </c>
      <c r="D10" s="274">
        <v>1</v>
      </c>
      <c r="E10" s="274">
        <v>0.024390243902439025</v>
      </c>
      <c r="F10" s="274">
        <v>0</v>
      </c>
      <c r="G10" s="274">
        <v>0</v>
      </c>
      <c r="H10" s="274">
        <v>1</v>
      </c>
      <c r="I10" s="277">
        <v>0.024390243902439025</v>
      </c>
    </row>
    <row r="11" spans="1:9" ht="15">
      <c r="A11" s="273" t="s">
        <v>62</v>
      </c>
      <c r="B11" s="274">
        <v>0</v>
      </c>
      <c r="C11" s="277">
        <v>0</v>
      </c>
      <c r="D11" s="274">
        <v>1</v>
      </c>
      <c r="E11" s="277">
        <v>0.024390243902439025</v>
      </c>
      <c r="F11" s="274">
        <v>0</v>
      </c>
      <c r="G11" s="274">
        <v>0</v>
      </c>
      <c r="H11" s="274">
        <v>1</v>
      </c>
      <c r="I11" s="277">
        <v>0.024390243902439025</v>
      </c>
    </row>
    <row r="12" spans="1:9" ht="15">
      <c r="A12" s="273" t="s">
        <v>50</v>
      </c>
      <c r="B12" s="274">
        <v>1</v>
      </c>
      <c r="C12" s="277">
        <v>0.024390243902439025</v>
      </c>
      <c r="D12" s="274">
        <v>0</v>
      </c>
      <c r="E12" s="277">
        <v>0</v>
      </c>
      <c r="F12" s="274">
        <v>0</v>
      </c>
      <c r="G12" s="274">
        <v>0</v>
      </c>
      <c r="H12" s="274">
        <v>1</v>
      </c>
      <c r="I12" s="277">
        <v>0.024390243902439025</v>
      </c>
    </row>
    <row r="13" spans="1:9" ht="15">
      <c r="A13" s="273" t="s">
        <v>44</v>
      </c>
      <c r="B13" s="274">
        <v>7</v>
      </c>
      <c r="C13" s="277">
        <v>0.17073170731707318</v>
      </c>
      <c r="D13" s="274">
        <v>10</v>
      </c>
      <c r="E13" s="277">
        <v>0.24390243902439024</v>
      </c>
      <c r="F13" s="274">
        <v>0</v>
      </c>
      <c r="G13" s="274">
        <v>0</v>
      </c>
      <c r="H13" s="274">
        <v>17</v>
      </c>
      <c r="I13" s="277">
        <v>0.4146341463414634</v>
      </c>
    </row>
    <row r="14" spans="1:9" ht="15.75" customHeight="1">
      <c r="A14" s="85" t="s">
        <v>288</v>
      </c>
      <c r="B14" s="122">
        <v>0</v>
      </c>
      <c r="C14" s="278">
        <v>0</v>
      </c>
      <c r="D14" s="122">
        <v>0</v>
      </c>
      <c r="E14" s="123">
        <v>0</v>
      </c>
      <c r="F14" s="122">
        <v>1</v>
      </c>
      <c r="G14" s="124">
        <v>0.024390243902439025</v>
      </c>
      <c r="H14" s="122">
        <v>1</v>
      </c>
      <c r="I14" s="279">
        <v>0.024390243902439025</v>
      </c>
    </row>
    <row r="15" spans="1:9" ht="15">
      <c r="A15" s="85" t="s">
        <v>289</v>
      </c>
      <c r="B15" s="122">
        <v>1</v>
      </c>
      <c r="C15" s="278">
        <v>0.024390243902439025</v>
      </c>
      <c r="D15" s="122">
        <v>0</v>
      </c>
      <c r="E15" s="124">
        <v>0</v>
      </c>
      <c r="F15" s="122">
        <v>0</v>
      </c>
      <c r="G15" s="124">
        <v>0</v>
      </c>
      <c r="H15" s="122">
        <v>1</v>
      </c>
      <c r="I15" s="279">
        <v>0.024390243902439025</v>
      </c>
    </row>
    <row r="16" spans="1:9" ht="15">
      <c r="A16" s="85" t="s">
        <v>290</v>
      </c>
      <c r="B16" s="122">
        <v>0</v>
      </c>
      <c r="C16" s="278">
        <v>0</v>
      </c>
      <c r="D16" s="122">
        <v>1</v>
      </c>
      <c r="E16" s="124">
        <v>0.024390243902439025</v>
      </c>
      <c r="F16" s="122">
        <v>0</v>
      </c>
      <c r="G16" s="123">
        <v>0</v>
      </c>
      <c r="H16" s="122">
        <v>1</v>
      </c>
      <c r="I16" s="279">
        <v>0.024390243902439025</v>
      </c>
    </row>
    <row r="17" spans="1:9" ht="15">
      <c r="A17" s="85" t="s">
        <v>48</v>
      </c>
      <c r="B17" s="122">
        <v>0</v>
      </c>
      <c r="C17" s="278">
        <v>0</v>
      </c>
      <c r="D17" s="122">
        <v>2</v>
      </c>
      <c r="E17" s="123">
        <v>0.04878048780487805</v>
      </c>
      <c r="F17" s="122">
        <v>0</v>
      </c>
      <c r="G17" s="123">
        <v>0</v>
      </c>
      <c r="H17" s="122">
        <v>2</v>
      </c>
      <c r="I17" s="279">
        <v>0.04878048780487805</v>
      </c>
    </row>
    <row r="18" spans="1:9" ht="15">
      <c r="A18" s="85" t="s">
        <v>65</v>
      </c>
      <c r="B18" s="122">
        <v>1</v>
      </c>
      <c r="C18" s="278">
        <v>0.024390243902439025</v>
      </c>
      <c r="D18" s="122">
        <v>0</v>
      </c>
      <c r="E18" s="124">
        <v>0</v>
      </c>
      <c r="F18" s="122">
        <v>0</v>
      </c>
      <c r="G18" s="124">
        <v>0</v>
      </c>
      <c r="H18" s="122">
        <v>1</v>
      </c>
      <c r="I18" s="279">
        <v>0.024390243902439025</v>
      </c>
    </row>
    <row r="19" spans="1:9" ht="15">
      <c r="A19" s="85" t="s">
        <v>45</v>
      </c>
      <c r="B19" s="122">
        <v>1</v>
      </c>
      <c r="C19" s="278">
        <v>0.024390243902439025</v>
      </c>
      <c r="D19" s="122">
        <v>1</v>
      </c>
      <c r="E19" s="124">
        <v>0.024390243902439025</v>
      </c>
      <c r="F19" s="122">
        <v>0</v>
      </c>
      <c r="G19" s="123">
        <v>0</v>
      </c>
      <c r="H19" s="122">
        <v>2</v>
      </c>
      <c r="I19" s="279">
        <v>0.04878048780487805</v>
      </c>
    </row>
    <row r="20" spans="1:9" ht="15.75" thickBot="1">
      <c r="A20" s="223" t="s">
        <v>13</v>
      </c>
      <c r="B20" s="224">
        <v>15</v>
      </c>
      <c r="C20" s="225">
        <v>0.36585365853658536</v>
      </c>
      <c r="D20" s="224">
        <v>23</v>
      </c>
      <c r="E20" s="227">
        <v>0.5609756097560976</v>
      </c>
      <c r="F20" s="224">
        <v>3</v>
      </c>
      <c r="G20" s="227">
        <v>0.07317073170731707</v>
      </c>
      <c r="H20" s="224">
        <v>41</v>
      </c>
      <c r="I20" s="226">
        <v>1</v>
      </c>
    </row>
    <row r="21" spans="1:9" ht="15" customHeight="1">
      <c r="A21" s="297" t="s">
        <v>283</v>
      </c>
      <c r="B21" s="297"/>
      <c r="C21" s="297"/>
      <c r="D21" s="297"/>
      <c r="E21" s="297"/>
      <c r="F21" s="297"/>
      <c r="G21" s="297"/>
      <c r="H21" s="297"/>
      <c r="I21" s="297"/>
    </row>
    <row r="22" ht="15">
      <c r="A22" s="89" t="s">
        <v>241</v>
      </c>
    </row>
  </sheetData>
  <sheetProtection/>
  <mergeCells count="1">
    <mergeCell ref="A21:I21"/>
  </mergeCells>
  <hyperlinks>
    <hyperlink ref="A22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60"/>
  <sheetViews>
    <sheetView showGridLines="0" view="pageLayout" workbookViewId="0" topLeftCell="A4">
      <selection activeCell="E41" sqref="E41"/>
    </sheetView>
  </sheetViews>
  <sheetFormatPr defaultColWidth="11.421875" defaultRowHeight="15"/>
  <cols>
    <col min="1" max="1" width="17.8515625" style="0" customWidth="1"/>
    <col min="2" max="2" width="6.7109375" style="0" bestFit="1" customWidth="1"/>
    <col min="3" max="3" width="7.00390625" style="0" bestFit="1" customWidth="1"/>
    <col min="4" max="4" width="6.14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</cols>
  <sheetData>
    <row r="1" s="2" customFormat="1" ht="15">
      <c r="A1" s="2" t="s">
        <v>245</v>
      </c>
    </row>
    <row r="2" ht="15">
      <c r="A2" s="13">
        <v>2020</v>
      </c>
    </row>
    <row r="4" spans="1:7" ht="15.75" thickBot="1">
      <c r="A4" s="132" t="s">
        <v>146</v>
      </c>
      <c r="B4" s="133" t="s">
        <v>10</v>
      </c>
      <c r="C4" s="133" t="s">
        <v>11</v>
      </c>
      <c r="D4" s="133" t="s">
        <v>12</v>
      </c>
      <c r="E4" s="133" t="s">
        <v>11</v>
      </c>
      <c r="F4" s="133" t="s">
        <v>13</v>
      </c>
      <c r="G4" s="133" t="s">
        <v>11</v>
      </c>
    </row>
    <row r="5" spans="1:7" ht="15">
      <c r="A5" s="37" t="s">
        <v>147</v>
      </c>
      <c r="B5" s="38">
        <v>87</v>
      </c>
      <c r="C5" s="39">
        <v>0.001291471832553997</v>
      </c>
      <c r="D5" s="38">
        <v>105</v>
      </c>
      <c r="E5" s="39">
        <v>0.0015586729013582724</v>
      </c>
      <c r="F5" s="38">
        <v>192</v>
      </c>
      <c r="G5" s="39">
        <v>0.002850144733912269</v>
      </c>
    </row>
    <row r="6" spans="1:7" ht="15">
      <c r="A6" s="37" t="s">
        <v>148</v>
      </c>
      <c r="B6" s="38">
        <v>95</v>
      </c>
      <c r="C6" s="39">
        <v>0.0014102278631336748</v>
      </c>
      <c r="D6" s="38">
        <v>124</v>
      </c>
      <c r="E6" s="39">
        <v>0.0018407184739850071</v>
      </c>
      <c r="F6" s="38">
        <v>219</v>
      </c>
      <c r="G6" s="39">
        <v>0.003250946337118682</v>
      </c>
    </row>
    <row r="7" spans="1:7" ht="15" customHeight="1">
      <c r="A7" s="37" t="s">
        <v>149</v>
      </c>
      <c r="B7" s="38">
        <v>6</v>
      </c>
      <c r="C7" s="39">
        <v>8.90670229347584E-05</v>
      </c>
      <c r="D7" s="38">
        <v>6</v>
      </c>
      <c r="E7" s="39">
        <v>8.90670229347584E-05</v>
      </c>
      <c r="F7" s="38">
        <v>12</v>
      </c>
      <c r="G7" s="39">
        <v>0.0001781340458695168</v>
      </c>
    </row>
    <row r="8" spans="1:7" ht="15">
      <c r="A8" s="37" t="s">
        <v>150</v>
      </c>
      <c r="B8" s="38">
        <v>136</v>
      </c>
      <c r="C8" s="39">
        <v>0.002018852519854524</v>
      </c>
      <c r="D8" s="38">
        <v>158</v>
      </c>
      <c r="E8" s="39">
        <v>0.002345431603948638</v>
      </c>
      <c r="F8" s="38">
        <v>294</v>
      </c>
      <c r="G8" s="39">
        <v>0.004364284123803162</v>
      </c>
    </row>
    <row r="9" spans="1:7" ht="15">
      <c r="A9" s="37" t="s">
        <v>151</v>
      </c>
      <c r="B9" s="38">
        <v>240</v>
      </c>
      <c r="C9" s="39">
        <v>0.0035626809173903364</v>
      </c>
      <c r="D9" s="38">
        <v>321</v>
      </c>
      <c r="E9" s="39">
        <v>0.004765085727009575</v>
      </c>
      <c r="F9" s="38">
        <v>561</v>
      </c>
      <c r="G9" s="39">
        <v>0.00832776664439991</v>
      </c>
    </row>
    <row r="10" spans="1:7" ht="15">
      <c r="A10" s="37" t="s">
        <v>152</v>
      </c>
      <c r="B10" s="38">
        <v>65</v>
      </c>
      <c r="C10" s="39">
        <v>0.0009648927484598827</v>
      </c>
      <c r="D10" s="38">
        <v>61</v>
      </c>
      <c r="E10" s="39">
        <v>0.0009055147331700438</v>
      </c>
      <c r="F10" s="38">
        <v>126</v>
      </c>
      <c r="G10" s="39">
        <v>0.0018704074816299266</v>
      </c>
    </row>
    <row r="11" spans="1:7" ht="15">
      <c r="A11" s="37" t="s">
        <v>153</v>
      </c>
      <c r="B11" s="38">
        <v>21</v>
      </c>
      <c r="C11" s="39">
        <v>0.00031173458027165444</v>
      </c>
      <c r="D11" s="38">
        <v>27</v>
      </c>
      <c r="E11" s="39">
        <v>0.0004008016032064128</v>
      </c>
      <c r="F11" s="38">
        <v>48</v>
      </c>
      <c r="G11" s="39">
        <v>0.0007125361834780672</v>
      </c>
    </row>
    <row r="12" spans="1:7" ht="15">
      <c r="A12" s="37" t="s">
        <v>154</v>
      </c>
      <c r="B12" s="38">
        <v>486</v>
      </c>
      <c r="C12" s="39">
        <v>0.007214428857715432</v>
      </c>
      <c r="D12" s="38">
        <v>530</v>
      </c>
      <c r="E12" s="39">
        <v>0.00786758702590366</v>
      </c>
      <c r="F12" s="38">
        <v>1016</v>
      </c>
      <c r="G12" s="39">
        <v>0.015082015883619092</v>
      </c>
    </row>
    <row r="13" spans="1:7" ht="15">
      <c r="A13" s="37" t="s">
        <v>155</v>
      </c>
      <c r="B13" s="38">
        <v>21910</v>
      </c>
      <c r="C13" s="39">
        <v>0.3252430787500928</v>
      </c>
      <c r="D13" s="38">
        <v>21184</v>
      </c>
      <c r="E13" s="39">
        <v>0.314465968974987</v>
      </c>
      <c r="F13" s="38">
        <v>43094</v>
      </c>
      <c r="G13" s="39">
        <v>0.6397090477250797</v>
      </c>
    </row>
    <row r="14" spans="1:7" ht="15">
      <c r="A14" s="37" t="s">
        <v>156</v>
      </c>
      <c r="B14" s="38">
        <v>48</v>
      </c>
      <c r="C14" s="39">
        <v>0.0007125361834780672</v>
      </c>
      <c r="D14" s="38">
        <v>48</v>
      </c>
      <c r="E14" s="39">
        <v>0.0007125361834780672</v>
      </c>
      <c r="F14" s="38">
        <v>96</v>
      </c>
      <c r="G14" s="39">
        <v>0.0014250723669561344</v>
      </c>
    </row>
    <row r="15" spans="1:7" ht="15">
      <c r="A15" s="37" t="s">
        <v>157</v>
      </c>
      <c r="B15" s="38">
        <v>207</v>
      </c>
      <c r="C15" s="39">
        <v>0.0030728122912491653</v>
      </c>
      <c r="D15" s="38">
        <v>215</v>
      </c>
      <c r="E15" s="39">
        <v>0.0031915683218288428</v>
      </c>
      <c r="F15" s="38">
        <v>422</v>
      </c>
      <c r="G15" s="39">
        <v>0.006264380613078008</v>
      </c>
    </row>
    <row r="16" spans="1:7" ht="15">
      <c r="A16" s="37" t="s">
        <v>158</v>
      </c>
      <c r="B16" s="38">
        <v>313</v>
      </c>
      <c r="C16" s="39">
        <v>0.004646329696429897</v>
      </c>
      <c r="D16" s="38">
        <v>367</v>
      </c>
      <c r="E16" s="39">
        <v>0.005447932902842722</v>
      </c>
      <c r="F16" s="38">
        <v>680</v>
      </c>
      <c r="G16" s="39">
        <v>0.010094262599272619</v>
      </c>
    </row>
    <row r="17" spans="1:7" ht="15">
      <c r="A17" s="37" t="s">
        <v>159</v>
      </c>
      <c r="B17" s="38">
        <v>26</v>
      </c>
      <c r="C17" s="39">
        <v>0.00038595709938395314</v>
      </c>
      <c r="D17" s="38">
        <v>32</v>
      </c>
      <c r="E17" s="39">
        <v>0.00047502412231871147</v>
      </c>
      <c r="F17" s="38">
        <v>58</v>
      </c>
      <c r="G17" s="39">
        <v>0.0008609812217026647</v>
      </c>
    </row>
    <row r="18" spans="1:7" ht="15">
      <c r="A18" s="37" t="s">
        <v>160</v>
      </c>
      <c r="B18" s="38">
        <v>55</v>
      </c>
      <c r="C18" s="39">
        <v>0.0008164477102352855</v>
      </c>
      <c r="D18" s="38">
        <v>76</v>
      </c>
      <c r="E18" s="39">
        <v>0.0011281822905069398</v>
      </c>
      <c r="F18" s="38">
        <v>131</v>
      </c>
      <c r="G18" s="39">
        <v>0.0019446300007422252</v>
      </c>
    </row>
    <row r="19" spans="1:7" ht="15">
      <c r="A19" s="37" t="s">
        <v>161</v>
      </c>
      <c r="B19" s="38">
        <v>22</v>
      </c>
      <c r="C19" s="39">
        <v>0.00032657908409411423</v>
      </c>
      <c r="D19" s="38">
        <v>23</v>
      </c>
      <c r="E19" s="39">
        <v>0.0003414235879165738</v>
      </c>
      <c r="F19" s="38">
        <v>45</v>
      </c>
      <c r="G19" s="39">
        <v>0.0006680026720106881</v>
      </c>
    </row>
    <row r="20" spans="1:7" ht="15">
      <c r="A20" s="37" t="s">
        <v>162</v>
      </c>
      <c r="B20" s="38">
        <v>251</v>
      </c>
      <c r="C20" s="39">
        <v>0.0037259704594373934</v>
      </c>
      <c r="D20" s="38">
        <v>278</v>
      </c>
      <c r="E20" s="39">
        <v>0.004126772062643806</v>
      </c>
      <c r="F20" s="38">
        <v>529</v>
      </c>
      <c r="G20" s="39">
        <v>0.007852742522081199</v>
      </c>
    </row>
    <row r="21" spans="1:7" ht="15">
      <c r="A21" s="37" t="s">
        <v>163</v>
      </c>
      <c r="B21" s="38">
        <v>827</v>
      </c>
      <c r="C21" s="39">
        <v>0.0122764046611742</v>
      </c>
      <c r="D21" s="38">
        <v>959</v>
      </c>
      <c r="E21" s="39">
        <v>0.014235879165738884</v>
      </c>
      <c r="F21" s="38">
        <v>1786</v>
      </c>
      <c r="G21" s="39">
        <v>0.026512283826913084</v>
      </c>
    </row>
    <row r="22" spans="1:7" ht="15">
      <c r="A22" s="37" t="s">
        <v>164</v>
      </c>
      <c r="B22" s="38">
        <v>110</v>
      </c>
      <c r="C22" s="39">
        <v>0.001632895420470571</v>
      </c>
      <c r="D22" s="38">
        <v>117</v>
      </c>
      <c r="E22" s="39">
        <v>0.0017368069472277889</v>
      </c>
      <c r="F22" s="38">
        <v>227</v>
      </c>
      <c r="G22" s="39">
        <v>0.0033697023676983596</v>
      </c>
    </row>
    <row r="23" spans="1:7" ht="15">
      <c r="A23" s="37" t="s">
        <v>165</v>
      </c>
      <c r="B23" s="38">
        <v>63</v>
      </c>
      <c r="C23" s="39">
        <v>0.0009352037408149633</v>
      </c>
      <c r="D23" s="38">
        <v>74</v>
      </c>
      <c r="E23" s="39">
        <v>0.0010984932828620203</v>
      </c>
      <c r="F23" s="38">
        <v>137</v>
      </c>
      <c r="G23" s="39">
        <v>0.0020336970236769837</v>
      </c>
    </row>
    <row r="24" spans="1:7" ht="15">
      <c r="A24" s="37" t="s">
        <v>166</v>
      </c>
      <c r="B24" s="38">
        <v>647</v>
      </c>
      <c r="C24" s="39">
        <v>0.009604393973131448</v>
      </c>
      <c r="D24" s="38">
        <v>761</v>
      </c>
      <c r="E24" s="39">
        <v>0.011296667408891858</v>
      </c>
      <c r="F24" s="38">
        <v>1408</v>
      </c>
      <c r="G24" s="39">
        <v>0.02090106138202331</v>
      </c>
    </row>
    <row r="25" spans="1:7" ht="15">
      <c r="A25" s="37" t="s">
        <v>167</v>
      </c>
      <c r="B25" s="38">
        <v>53</v>
      </c>
      <c r="C25" s="39">
        <v>0.0007867587025903659</v>
      </c>
      <c r="D25" s="38">
        <v>38</v>
      </c>
      <c r="E25" s="39">
        <v>0.0005640911452534699</v>
      </c>
      <c r="F25" s="38">
        <v>91</v>
      </c>
      <c r="G25" s="39">
        <v>0.0013508498478438358</v>
      </c>
    </row>
    <row r="26" spans="1:7" ht="15">
      <c r="A26" s="37" t="s">
        <v>168</v>
      </c>
      <c r="B26" s="38">
        <v>22</v>
      </c>
      <c r="C26" s="39">
        <v>0.00032657908409411423</v>
      </c>
      <c r="D26" s="38">
        <v>39</v>
      </c>
      <c r="E26" s="39">
        <v>0.0005789356490759297</v>
      </c>
      <c r="F26" s="38">
        <v>61</v>
      </c>
      <c r="G26" s="39">
        <v>0.0009055147331700438</v>
      </c>
    </row>
    <row r="27" spans="1:7" ht="15">
      <c r="A27" s="37" t="s">
        <v>169</v>
      </c>
      <c r="B27" s="38">
        <v>148</v>
      </c>
      <c r="C27" s="39">
        <v>0.0021969865657240407</v>
      </c>
      <c r="D27" s="38">
        <v>177</v>
      </c>
      <c r="E27" s="39">
        <v>0.002627477176575373</v>
      </c>
      <c r="F27" s="38">
        <v>325</v>
      </c>
      <c r="G27" s="39">
        <v>0.004824463742299414</v>
      </c>
    </row>
    <row r="28" spans="1:7" ht="15">
      <c r="A28" s="37" t="s">
        <v>170</v>
      </c>
      <c r="B28" s="38">
        <v>47</v>
      </c>
      <c r="C28" s="39">
        <v>0.0006976916796556075</v>
      </c>
      <c r="D28" s="38">
        <v>61</v>
      </c>
      <c r="E28" s="39">
        <v>0.0009055147331700438</v>
      </c>
      <c r="F28" s="38">
        <v>108</v>
      </c>
      <c r="G28" s="39">
        <v>0.0016032064128256513</v>
      </c>
    </row>
    <row r="29" spans="1:7" ht="15">
      <c r="A29" s="37" t="s">
        <v>171</v>
      </c>
      <c r="B29" s="38">
        <v>41</v>
      </c>
      <c r="C29" s="39">
        <v>0.0006086246567208491</v>
      </c>
      <c r="D29" s="38">
        <v>40</v>
      </c>
      <c r="E29" s="39">
        <v>0.0005937801528983894</v>
      </c>
      <c r="F29" s="38">
        <v>81</v>
      </c>
      <c r="G29" s="39">
        <v>0.0012024048096192384</v>
      </c>
    </row>
    <row r="30" spans="1:7" ht="15">
      <c r="A30" s="37" t="s">
        <v>172</v>
      </c>
      <c r="B30" s="38">
        <v>608</v>
      </c>
      <c r="C30" s="39">
        <v>0.009025458324055519</v>
      </c>
      <c r="D30" s="38">
        <v>709</v>
      </c>
      <c r="E30" s="39">
        <v>0.01052475321012395</v>
      </c>
      <c r="F30" s="38">
        <v>1317</v>
      </c>
      <c r="G30" s="39">
        <v>0.01955021153417947</v>
      </c>
    </row>
    <row r="31" spans="1:7" ht="15">
      <c r="A31" s="37" t="s">
        <v>173</v>
      </c>
      <c r="B31" s="38">
        <v>17</v>
      </c>
      <c r="C31" s="39">
        <v>0.0002523565649818155</v>
      </c>
      <c r="D31" s="38">
        <v>17</v>
      </c>
      <c r="E31" s="39">
        <v>0.0002523565649818155</v>
      </c>
      <c r="F31" s="38">
        <v>34</v>
      </c>
      <c r="G31" s="39">
        <v>0.000504713129963631</v>
      </c>
    </row>
    <row r="32" spans="1:7" ht="15">
      <c r="A32" s="37" t="s">
        <v>174</v>
      </c>
      <c r="B32" s="38">
        <v>11</v>
      </c>
      <c r="C32" s="39">
        <v>0.00016328954204705712</v>
      </c>
      <c r="D32" s="38">
        <v>18</v>
      </c>
      <c r="E32" s="39">
        <v>0.0002672010688042752</v>
      </c>
      <c r="F32" s="38">
        <v>29</v>
      </c>
      <c r="G32" s="39">
        <v>0.00043049061085133236</v>
      </c>
    </row>
    <row r="33" spans="1:7" ht="15">
      <c r="A33" s="37" t="s">
        <v>175</v>
      </c>
      <c r="B33" s="38">
        <v>118</v>
      </c>
      <c r="C33" s="39">
        <v>0.0017516514510502487</v>
      </c>
      <c r="D33" s="38">
        <v>157</v>
      </c>
      <c r="E33" s="39">
        <v>0.0023305871001261785</v>
      </c>
      <c r="F33" s="38">
        <v>275</v>
      </c>
      <c r="G33" s="39">
        <v>0.004082238551176427</v>
      </c>
    </row>
    <row r="34" spans="1:7" ht="15">
      <c r="A34" s="37" t="s">
        <v>176</v>
      </c>
      <c r="B34" s="38">
        <v>140</v>
      </c>
      <c r="C34" s="39">
        <v>0.0020782305351443628</v>
      </c>
      <c r="D34" s="38">
        <v>146</v>
      </c>
      <c r="E34" s="39">
        <v>0.002167297558079121</v>
      </c>
      <c r="F34" s="38">
        <v>286</v>
      </c>
      <c r="G34" s="39">
        <v>0.004245528093223484</v>
      </c>
    </row>
    <row r="35" spans="1:7" ht="15">
      <c r="A35" s="37" t="s">
        <v>177</v>
      </c>
      <c r="B35" s="38">
        <v>110</v>
      </c>
      <c r="C35" s="39">
        <v>0.001632895420470571</v>
      </c>
      <c r="D35" s="38">
        <v>117</v>
      </c>
      <c r="E35" s="39">
        <v>0.0017368069472277889</v>
      </c>
      <c r="F35" s="38">
        <v>227</v>
      </c>
      <c r="G35" s="39">
        <v>0.0033697023676983596</v>
      </c>
    </row>
    <row r="36" spans="1:7" ht="15">
      <c r="A36" s="37" t="s">
        <v>178</v>
      </c>
      <c r="B36" s="38">
        <v>193</v>
      </c>
      <c r="C36" s="39">
        <v>0.0028649892377347287</v>
      </c>
      <c r="D36" s="38">
        <v>171</v>
      </c>
      <c r="E36" s="39">
        <v>0.0025384101536406146</v>
      </c>
      <c r="F36" s="38">
        <v>364</v>
      </c>
      <c r="G36" s="39">
        <v>0.005403399391375343</v>
      </c>
    </row>
    <row r="37" spans="1:7" ht="15">
      <c r="A37" s="37" t="s">
        <v>179</v>
      </c>
      <c r="B37" s="38">
        <v>240</v>
      </c>
      <c r="C37" s="39">
        <v>0.0035626809173903364</v>
      </c>
      <c r="D37" s="38">
        <v>333</v>
      </c>
      <c r="E37" s="39">
        <v>0.004943219772879092</v>
      </c>
      <c r="F37" s="38">
        <v>573</v>
      </c>
      <c r="G37" s="39">
        <v>0.008505900690269427</v>
      </c>
    </row>
    <row r="38" spans="1:7" ht="15">
      <c r="A38" s="37" t="s">
        <v>180</v>
      </c>
      <c r="B38" s="38">
        <v>30</v>
      </c>
      <c r="C38" s="39">
        <v>0.00044533511467379205</v>
      </c>
      <c r="D38" s="38">
        <v>42</v>
      </c>
      <c r="E38" s="39">
        <v>0.0006234691605433089</v>
      </c>
      <c r="F38" s="38">
        <v>72</v>
      </c>
      <c r="G38" s="39">
        <v>0.0010688042752171009</v>
      </c>
    </row>
    <row r="39" spans="1:7" ht="15">
      <c r="A39" s="37" t="s">
        <v>181</v>
      </c>
      <c r="B39" s="38">
        <v>170</v>
      </c>
      <c r="C39" s="39">
        <v>0.0025235656498181548</v>
      </c>
      <c r="D39" s="38">
        <v>235</v>
      </c>
      <c r="E39" s="39">
        <v>0.0034884583982780376</v>
      </c>
      <c r="F39" s="38">
        <v>405</v>
      </c>
      <c r="G39" s="39">
        <v>0.006012024048096193</v>
      </c>
    </row>
    <row r="40" spans="1:7" ht="15">
      <c r="A40" s="37" t="s">
        <v>182</v>
      </c>
      <c r="B40" s="38">
        <v>23</v>
      </c>
      <c r="C40" s="39">
        <v>0.0003414235879165738</v>
      </c>
      <c r="D40" s="38">
        <v>23</v>
      </c>
      <c r="E40" s="39">
        <v>0.0003414235879165738</v>
      </c>
      <c r="F40" s="38">
        <v>46</v>
      </c>
      <c r="G40" s="39">
        <v>0.0006828471758331476</v>
      </c>
    </row>
    <row r="41" spans="1:7" ht="15">
      <c r="A41" s="37" t="s">
        <v>183</v>
      </c>
      <c r="B41" s="38">
        <v>71</v>
      </c>
      <c r="C41" s="39">
        <v>0.0010539597713946412</v>
      </c>
      <c r="D41" s="38">
        <v>76</v>
      </c>
      <c r="E41" s="39">
        <v>0.0011281822905069398</v>
      </c>
      <c r="F41" s="38">
        <v>147</v>
      </c>
      <c r="G41" s="39">
        <v>0.002182142061901581</v>
      </c>
    </row>
    <row r="42" spans="1:7" ht="15">
      <c r="A42" s="37" t="s">
        <v>184</v>
      </c>
      <c r="B42" s="38">
        <v>29</v>
      </c>
      <c r="C42" s="39">
        <v>0.00043049061085133236</v>
      </c>
      <c r="D42" s="38">
        <v>31</v>
      </c>
      <c r="E42" s="39">
        <v>0.0004601796184962518</v>
      </c>
      <c r="F42" s="38">
        <v>60</v>
      </c>
      <c r="G42" s="39">
        <v>0.0008906702293475841</v>
      </c>
    </row>
    <row r="43" spans="1:7" ht="15">
      <c r="A43" s="37" t="s">
        <v>185</v>
      </c>
      <c r="B43" s="38">
        <v>32</v>
      </c>
      <c r="C43" s="39">
        <v>0.00047502412231871147</v>
      </c>
      <c r="D43" s="38">
        <v>48</v>
      </c>
      <c r="E43" s="39">
        <v>0.0007125361834780672</v>
      </c>
      <c r="F43" s="38">
        <v>80</v>
      </c>
      <c r="G43" s="39">
        <v>0.0011875603057967788</v>
      </c>
    </row>
    <row r="44" spans="1:7" ht="15">
      <c r="A44" s="37" t="s">
        <v>186</v>
      </c>
      <c r="B44" s="38">
        <v>15</v>
      </c>
      <c r="C44" s="39">
        <v>0.00022266755733689602</v>
      </c>
      <c r="D44" s="38">
        <v>13</v>
      </c>
      <c r="E44" s="39">
        <v>0.00019297854969197657</v>
      </c>
      <c r="F44" s="38">
        <v>28</v>
      </c>
      <c r="G44" s="39">
        <v>0.00041564610702887257</v>
      </c>
    </row>
    <row r="45" spans="1:7" ht="15">
      <c r="A45" s="37" t="s">
        <v>187</v>
      </c>
      <c r="B45" s="38">
        <v>80</v>
      </c>
      <c r="C45" s="39">
        <v>0.0011875603057967788</v>
      </c>
      <c r="D45" s="38">
        <v>84</v>
      </c>
      <c r="E45" s="39">
        <v>0.0012469383210866177</v>
      </c>
      <c r="F45" s="38">
        <v>164</v>
      </c>
      <c r="G45" s="39">
        <v>0.0024344986268833965</v>
      </c>
    </row>
    <row r="46" spans="1:7" ht="15">
      <c r="A46" s="37" t="s">
        <v>188</v>
      </c>
      <c r="B46" s="38">
        <v>22</v>
      </c>
      <c r="C46" s="39">
        <v>0.00032657908409411423</v>
      </c>
      <c r="D46" s="38">
        <v>21</v>
      </c>
      <c r="E46" s="39">
        <v>0.00031173458027165444</v>
      </c>
      <c r="F46" s="38">
        <v>43</v>
      </c>
      <c r="G46" s="39">
        <v>0.0006383136643657686</v>
      </c>
    </row>
    <row r="47" spans="1:7" ht="15">
      <c r="A47" s="37" t="s">
        <v>189</v>
      </c>
      <c r="B47" s="38">
        <v>725</v>
      </c>
      <c r="C47" s="39">
        <v>0.010762265271283307</v>
      </c>
      <c r="D47" s="38">
        <v>858</v>
      </c>
      <c r="E47" s="39">
        <v>0.012736584279670454</v>
      </c>
      <c r="F47" s="38">
        <v>1583</v>
      </c>
      <c r="G47" s="39">
        <v>0.02349884955095376</v>
      </c>
    </row>
    <row r="48" spans="1:7" ht="15">
      <c r="A48" s="37" t="s">
        <v>190</v>
      </c>
      <c r="B48" s="38">
        <v>51</v>
      </c>
      <c r="C48" s="39">
        <v>0.0007570696949454464</v>
      </c>
      <c r="D48" s="38">
        <v>42</v>
      </c>
      <c r="E48" s="39">
        <v>0.0006234691605433089</v>
      </c>
      <c r="F48" s="38">
        <v>93</v>
      </c>
      <c r="G48" s="39">
        <v>0.0013805388554887555</v>
      </c>
    </row>
    <row r="49" spans="1:7" ht="15">
      <c r="A49" s="37" t="s">
        <v>191</v>
      </c>
      <c r="B49" s="38">
        <v>151</v>
      </c>
      <c r="C49" s="39">
        <v>0.00224152007719142</v>
      </c>
      <c r="D49" s="38">
        <v>178</v>
      </c>
      <c r="E49" s="39">
        <v>0.0026423216803978327</v>
      </c>
      <c r="F49" s="38">
        <v>329</v>
      </c>
      <c r="G49" s="39">
        <v>0.0048838417575892525</v>
      </c>
    </row>
    <row r="50" spans="1:7" ht="15">
      <c r="A50" s="37" t="s">
        <v>192</v>
      </c>
      <c r="B50" s="38">
        <v>154</v>
      </c>
      <c r="C50" s="39">
        <v>0.002286053588658799</v>
      </c>
      <c r="D50" s="38">
        <v>189</v>
      </c>
      <c r="E50" s="39">
        <v>0.0028056112224448897</v>
      </c>
      <c r="F50" s="38">
        <v>343</v>
      </c>
      <c r="G50" s="39">
        <v>0.005091664811103689</v>
      </c>
    </row>
    <row r="51" spans="1:7" ht="15">
      <c r="A51" s="37" t="s">
        <v>193</v>
      </c>
      <c r="B51" s="38">
        <v>56</v>
      </c>
      <c r="C51" s="39">
        <v>0.0008312922140577451</v>
      </c>
      <c r="D51" s="38">
        <v>70</v>
      </c>
      <c r="E51" s="39">
        <v>0.0010391152675721814</v>
      </c>
      <c r="F51" s="38">
        <v>126</v>
      </c>
      <c r="G51" s="39">
        <v>0.0018704074816299266</v>
      </c>
    </row>
    <row r="52" spans="1:7" ht="15">
      <c r="A52" s="37" t="s">
        <v>194</v>
      </c>
      <c r="B52" s="38">
        <v>102</v>
      </c>
      <c r="C52" s="39">
        <v>0.0015141393898908929</v>
      </c>
      <c r="D52" s="38">
        <v>132</v>
      </c>
      <c r="E52" s="39">
        <v>0.001959474504564685</v>
      </c>
      <c r="F52" s="38">
        <v>234</v>
      </c>
      <c r="G52" s="39">
        <v>0.0034736138944555777</v>
      </c>
    </row>
    <row r="53" spans="1:7" ht="15">
      <c r="A53" s="37" t="s">
        <v>195</v>
      </c>
      <c r="B53" s="38">
        <v>33</v>
      </c>
      <c r="C53" s="39">
        <v>0.0004898686261411712</v>
      </c>
      <c r="D53" s="38">
        <v>53</v>
      </c>
      <c r="E53" s="39">
        <v>0.0007867587025903659</v>
      </c>
      <c r="F53" s="38">
        <v>86</v>
      </c>
      <c r="G53" s="39">
        <v>0.0012766273287315372</v>
      </c>
    </row>
    <row r="54" spans="1:7" s="119" customFormat="1" ht="15">
      <c r="A54" s="37" t="s">
        <v>196</v>
      </c>
      <c r="B54" s="38">
        <v>34</v>
      </c>
      <c r="C54" s="39">
        <v>0.000504713129963631</v>
      </c>
      <c r="D54" s="38">
        <v>56</v>
      </c>
      <c r="E54" s="39">
        <v>0.0008312922140577451</v>
      </c>
      <c r="F54" s="38">
        <v>90</v>
      </c>
      <c r="G54" s="39">
        <v>0.0013360053440213762</v>
      </c>
    </row>
    <row r="55" spans="1:7" ht="15">
      <c r="A55" s="37" t="s">
        <v>197</v>
      </c>
      <c r="B55" s="38">
        <v>99</v>
      </c>
      <c r="C55" s="39">
        <v>0.001469605878423514</v>
      </c>
      <c r="D55" s="38">
        <v>104</v>
      </c>
      <c r="E55" s="39">
        <v>0.0015438283975358126</v>
      </c>
      <c r="F55" s="38">
        <v>203</v>
      </c>
      <c r="G55" s="39">
        <v>0.003013434275959326</v>
      </c>
    </row>
    <row r="56" spans="1:7" s="125" customFormat="1" ht="15">
      <c r="A56" s="37" t="s">
        <v>198</v>
      </c>
      <c r="B56" s="38">
        <v>92</v>
      </c>
      <c r="C56" s="39">
        <v>0.0013656943516662952</v>
      </c>
      <c r="D56" s="38">
        <v>137</v>
      </c>
      <c r="E56" s="39">
        <v>0.0020336970236769837</v>
      </c>
      <c r="F56" s="38">
        <v>229</v>
      </c>
      <c r="G56" s="39">
        <v>0.0033993913753432793</v>
      </c>
    </row>
    <row r="57" spans="1:7" ht="15">
      <c r="A57" s="40" t="s">
        <v>199</v>
      </c>
      <c r="B57" s="41">
        <v>3985</v>
      </c>
      <c r="C57" s="42">
        <v>0.05915534773250204</v>
      </c>
      <c r="D57" s="41">
        <v>4167</v>
      </c>
      <c r="E57" s="42">
        <v>0.06185704742818971</v>
      </c>
      <c r="F57" s="41">
        <v>8152</v>
      </c>
      <c r="G57" s="42">
        <v>0.12101239516069176</v>
      </c>
    </row>
    <row r="58" spans="1:7" ht="15.75" thickBot="1">
      <c r="A58" s="134" t="s">
        <v>13</v>
      </c>
      <c r="B58" s="135">
        <v>33317</v>
      </c>
      <c r="C58" s="136">
        <v>0.49457433385289096</v>
      </c>
      <c r="D58" s="135">
        <v>34048</v>
      </c>
      <c r="E58" s="136">
        <v>0.505425666147109</v>
      </c>
      <c r="F58" s="135">
        <v>67365</v>
      </c>
      <c r="G58" s="137">
        <v>1</v>
      </c>
    </row>
    <row r="59" spans="1:7" ht="24" customHeight="1">
      <c r="A59" s="294" t="s">
        <v>292</v>
      </c>
      <c r="B59" s="295"/>
      <c r="C59" s="295"/>
      <c r="D59" s="295"/>
      <c r="E59" s="295"/>
      <c r="F59" s="295"/>
      <c r="G59" s="295"/>
    </row>
    <row r="60" ht="15">
      <c r="A60" s="89" t="s">
        <v>241</v>
      </c>
    </row>
  </sheetData>
  <sheetProtection/>
  <mergeCells count="1">
    <mergeCell ref="A59:G59"/>
  </mergeCells>
  <hyperlinks>
    <hyperlink ref="A60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27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7.140625" style="0" bestFit="1" customWidth="1"/>
    <col min="2" max="2" width="9.421875" style="0" customWidth="1"/>
    <col min="3" max="3" width="7.00390625" style="0" bestFit="1" customWidth="1"/>
    <col min="4" max="4" width="6.140625" style="0" bestFit="1" customWidth="1"/>
    <col min="5" max="5" width="7.00390625" style="0" bestFit="1" customWidth="1"/>
    <col min="6" max="6" width="6.00390625" style="0" bestFit="1" customWidth="1"/>
    <col min="7" max="7" width="7.57421875" style="0" bestFit="1" customWidth="1"/>
  </cols>
  <sheetData>
    <row r="1" spans="1:9" s="2" customFormat="1" ht="15">
      <c r="A1" s="2" t="s">
        <v>134</v>
      </c>
      <c r="B1" s="2" t="s">
        <v>127</v>
      </c>
      <c r="I1" s="257"/>
    </row>
    <row r="2" spans="1:9" ht="15">
      <c r="A2" s="13">
        <v>2020</v>
      </c>
      <c r="I2" s="257"/>
    </row>
    <row r="3" ht="15">
      <c r="I3" s="257"/>
    </row>
    <row r="4" spans="1:9" ht="15.75" thickBot="1">
      <c r="A4" s="138" t="s">
        <v>200</v>
      </c>
      <c r="B4" s="139" t="s">
        <v>10</v>
      </c>
      <c r="C4" s="139" t="s">
        <v>11</v>
      </c>
      <c r="D4" s="139" t="s">
        <v>12</v>
      </c>
      <c r="E4" s="139" t="s">
        <v>201</v>
      </c>
      <c r="F4" s="139" t="s">
        <v>13</v>
      </c>
      <c r="G4" s="139" t="s">
        <v>11</v>
      </c>
      <c r="I4" s="257"/>
    </row>
    <row r="5" spans="1:9" ht="15">
      <c r="A5" s="43" t="s">
        <v>202</v>
      </c>
      <c r="B5" s="44">
        <v>3748</v>
      </c>
      <c r="C5" s="45">
        <v>0.05563720032657908</v>
      </c>
      <c r="D5" s="44">
        <v>4485</v>
      </c>
      <c r="E5" s="45">
        <v>0.0665775996437319</v>
      </c>
      <c r="F5" s="44">
        <v>8233</v>
      </c>
      <c r="G5" s="45">
        <v>0.122214799970311</v>
      </c>
      <c r="I5" s="257"/>
    </row>
    <row r="6" spans="1:9" ht="15">
      <c r="A6" s="43" t="s">
        <v>203</v>
      </c>
      <c r="B6" s="44">
        <v>293</v>
      </c>
      <c r="C6" s="45">
        <v>0.004349439619980702</v>
      </c>
      <c r="D6" s="44">
        <v>387</v>
      </c>
      <c r="E6" s="45">
        <v>0.005744822979291917</v>
      </c>
      <c r="F6" s="44">
        <v>680</v>
      </c>
      <c r="G6" s="45">
        <v>0.010094262599272619</v>
      </c>
      <c r="I6" s="257"/>
    </row>
    <row r="7" spans="1:9" ht="15">
      <c r="A7" s="43" t="s">
        <v>204</v>
      </c>
      <c r="B7" s="44">
        <v>65</v>
      </c>
      <c r="C7" s="45">
        <v>0.0009648927484598827</v>
      </c>
      <c r="D7" s="44">
        <v>61</v>
      </c>
      <c r="E7" s="45">
        <v>0.0009055147331700438</v>
      </c>
      <c r="F7" s="44">
        <v>126</v>
      </c>
      <c r="G7" s="45">
        <v>0.0018704074816299266</v>
      </c>
      <c r="I7" s="257"/>
    </row>
    <row r="8" spans="1:9" ht="15">
      <c r="A8" s="43" t="s">
        <v>205</v>
      </c>
      <c r="B8" s="44">
        <v>41</v>
      </c>
      <c r="C8" s="45">
        <v>0.0006086246567208491</v>
      </c>
      <c r="D8" s="44">
        <v>40</v>
      </c>
      <c r="E8" s="45">
        <v>0.0005937801528983894</v>
      </c>
      <c r="F8" s="44">
        <v>81</v>
      </c>
      <c r="G8" s="45">
        <v>0.0012024048096192384</v>
      </c>
      <c r="I8" s="257"/>
    </row>
    <row r="9" spans="1:9" ht="15">
      <c r="A9" s="43" t="s">
        <v>206</v>
      </c>
      <c r="B9" s="44">
        <v>26</v>
      </c>
      <c r="C9" s="45">
        <v>0.00038595709938395314</v>
      </c>
      <c r="D9" s="44">
        <v>31</v>
      </c>
      <c r="E9" s="45">
        <v>0.0004601796184962518</v>
      </c>
      <c r="F9" s="44">
        <v>57</v>
      </c>
      <c r="G9" s="45">
        <v>0.0008461367178802049</v>
      </c>
      <c r="I9" s="257"/>
    </row>
    <row r="10" spans="1:9" ht="15">
      <c r="A10" s="43" t="s">
        <v>207</v>
      </c>
      <c r="B10" s="44">
        <v>26</v>
      </c>
      <c r="C10" s="45">
        <v>0.00038595709938395314</v>
      </c>
      <c r="D10" s="44">
        <v>32</v>
      </c>
      <c r="E10" s="45">
        <v>0.00047502412231871147</v>
      </c>
      <c r="F10" s="44">
        <v>58</v>
      </c>
      <c r="G10" s="45">
        <v>0.0008609812217026647</v>
      </c>
      <c r="I10" s="257"/>
    </row>
    <row r="11" spans="1:9" ht="15">
      <c r="A11" s="43" t="s">
        <v>263</v>
      </c>
      <c r="B11" s="44">
        <v>606</v>
      </c>
      <c r="C11" s="45">
        <v>0.0089957693164106</v>
      </c>
      <c r="D11" s="44">
        <v>661</v>
      </c>
      <c r="E11" s="45">
        <v>0.009812217026645885</v>
      </c>
      <c r="F11" s="44">
        <v>1267</v>
      </c>
      <c r="G11" s="45">
        <v>0.018807986343056485</v>
      </c>
      <c r="I11" s="257"/>
    </row>
    <row r="12" spans="1:9" ht="15">
      <c r="A12" s="43" t="s">
        <v>208</v>
      </c>
      <c r="B12" s="44">
        <v>501</v>
      </c>
      <c r="C12" s="45">
        <v>0.0074370964150523265</v>
      </c>
      <c r="D12" s="44">
        <v>567</v>
      </c>
      <c r="E12" s="45">
        <v>0.008416833667334669</v>
      </c>
      <c r="F12" s="44">
        <v>1068</v>
      </c>
      <c r="G12" s="45">
        <v>0.015853930082386995</v>
      </c>
      <c r="I12" s="257"/>
    </row>
    <row r="13" spans="1:9" ht="15">
      <c r="A13" s="43" t="s">
        <v>209</v>
      </c>
      <c r="B13" s="44">
        <v>22264</v>
      </c>
      <c r="C13" s="45">
        <v>0.33049803310324355</v>
      </c>
      <c r="D13" s="44">
        <v>21582</v>
      </c>
      <c r="E13" s="45">
        <v>0.32037408149632596</v>
      </c>
      <c r="F13" s="44">
        <v>43846</v>
      </c>
      <c r="G13" s="45">
        <v>0.6508721145995695</v>
      </c>
      <c r="I13" s="257"/>
    </row>
    <row r="14" spans="1:9" ht="15">
      <c r="A14" s="43" t="s">
        <v>210</v>
      </c>
      <c r="B14" s="44">
        <v>22</v>
      </c>
      <c r="C14" s="45">
        <v>0.00032657908409411423</v>
      </c>
      <c r="D14" s="44">
        <v>23</v>
      </c>
      <c r="E14" s="45">
        <v>0.0003414235879165738</v>
      </c>
      <c r="F14" s="44">
        <v>45</v>
      </c>
      <c r="G14" s="45">
        <v>0.0006680026720106881</v>
      </c>
      <c r="I14" s="257"/>
    </row>
    <row r="15" spans="1:9" ht="15">
      <c r="A15" s="43" t="s">
        <v>211</v>
      </c>
      <c r="B15" s="44">
        <v>693</v>
      </c>
      <c r="C15" s="45">
        <v>0.010287241148964597</v>
      </c>
      <c r="D15" s="44">
        <v>745</v>
      </c>
      <c r="E15" s="45">
        <v>0.011059155347732502</v>
      </c>
      <c r="F15" s="44">
        <v>1438</v>
      </c>
      <c r="G15" s="45">
        <v>0.021346396496697097</v>
      </c>
      <c r="I15" s="257"/>
    </row>
    <row r="16" spans="1:9" ht="15">
      <c r="A16" s="43" t="s">
        <v>212</v>
      </c>
      <c r="B16" s="44">
        <v>300</v>
      </c>
      <c r="C16" s="45">
        <v>0.00445335114673792</v>
      </c>
      <c r="D16" s="44">
        <v>346</v>
      </c>
      <c r="E16" s="45">
        <v>0.005136198322571067</v>
      </c>
      <c r="F16" s="44">
        <v>646</v>
      </c>
      <c r="G16" s="45">
        <v>0.009589549469308989</v>
      </c>
      <c r="I16" s="257"/>
    </row>
    <row r="17" spans="1:9" ht="15">
      <c r="A17" s="43" t="s">
        <v>213</v>
      </c>
      <c r="B17" s="44">
        <v>17</v>
      </c>
      <c r="C17" s="45">
        <v>0.0002523565649818155</v>
      </c>
      <c r="D17" s="44">
        <v>17</v>
      </c>
      <c r="E17" s="45">
        <v>0.0002523565649818155</v>
      </c>
      <c r="F17" s="44">
        <v>34</v>
      </c>
      <c r="G17" s="45">
        <v>0.000504713129963631</v>
      </c>
      <c r="I17" s="257"/>
    </row>
    <row r="18" spans="1:9" ht="15">
      <c r="A18" s="43" t="s">
        <v>214</v>
      </c>
      <c r="B18" s="44">
        <v>193</v>
      </c>
      <c r="C18" s="45">
        <v>0.0028649892377347287</v>
      </c>
      <c r="D18" s="44">
        <v>171</v>
      </c>
      <c r="E18" s="45">
        <v>0.0025384101536406146</v>
      </c>
      <c r="F18" s="44">
        <v>364</v>
      </c>
      <c r="G18" s="45">
        <v>0.005403399391375343</v>
      </c>
      <c r="I18" s="257"/>
    </row>
    <row r="19" spans="1:9" ht="15">
      <c r="A19" s="43" t="s">
        <v>219</v>
      </c>
      <c r="B19" s="44">
        <v>30</v>
      </c>
      <c r="C19" s="45">
        <v>0.00044533511467379205</v>
      </c>
      <c r="D19" s="44">
        <v>42</v>
      </c>
      <c r="E19" s="45">
        <v>0.0006234691605433089</v>
      </c>
      <c r="F19" s="44">
        <v>72</v>
      </c>
      <c r="G19" s="45">
        <v>0.0010688042752171009</v>
      </c>
      <c r="I19" s="257"/>
    </row>
    <row r="20" spans="1:9" ht="15">
      <c r="A20" s="43" t="s">
        <v>215</v>
      </c>
      <c r="B20" s="44">
        <v>170</v>
      </c>
      <c r="C20" s="45">
        <v>0.0025235656498181548</v>
      </c>
      <c r="D20" s="44">
        <v>235</v>
      </c>
      <c r="E20" s="45">
        <v>0.0034884583982780376</v>
      </c>
      <c r="F20" s="44">
        <v>405</v>
      </c>
      <c r="G20" s="45">
        <v>0.006012024048096193</v>
      </c>
      <c r="I20" s="257"/>
    </row>
    <row r="21" spans="1:9" ht="15">
      <c r="A21" s="43" t="s">
        <v>216</v>
      </c>
      <c r="B21" s="44">
        <v>23</v>
      </c>
      <c r="C21" s="45">
        <v>0.0003414235879165738</v>
      </c>
      <c r="D21" s="44">
        <v>23</v>
      </c>
      <c r="E21" s="45">
        <v>0.0003414235879165738</v>
      </c>
      <c r="F21" s="44">
        <v>46</v>
      </c>
      <c r="G21" s="45">
        <v>0.0006828471758331476</v>
      </c>
      <c r="I21" s="257"/>
    </row>
    <row r="22" spans="1:9" ht="15">
      <c r="A22" s="43" t="s">
        <v>217</v>
      </c>
      <c r="B22" s="44">
        <v>62</v>
      </c>
      <c r="C22" s="45">
        <v>0.0009203592369925036</v>
      </c>
      <c r="D22" s="44">
        <v>101</v>
      </c>
      <c r="E22" s="45">
        <v>0.0014992948860684332</v>
      </c>
      <c r="F22" s="44">
        <v>163</v>
      </c>
      <c r="G22" s="45">
        <v>0.0024196541230609367</v>
      </c>
      <c r="I22" s="257"/>
    </row>
    <row r="23" spans="1:9" s="119" customFormat="1" ht="15">
      <c r="A23" s="43" t="s">
        <v>267</v>
      </c>
      <c r="B23" s="44">
        <v>252</v>
      </c>
      <c r="C23" s="45">
        <v>0.0037408149632598532</v>
      </c>
      <c r="D23" s="44">
        <v>332</v>
      </c>
      <c r="E23" s="45">
        <v>0.004928375269056632</v>
      </c>
      <c r="F23" s="44">
        <v>584</v>
      </c>
      <c r="G23" s="45">
        <v>0.008669190232316484</v>
      </c>
      <c r="I23" s="257"/>
    </row>
    <row r="24" spans="1:9" ht="15">
      <c r="A24" s="46" t="s">
        <v>145</v>
      </c>
      <c r="B24" s="47">
        <v>3985</v>
      </c>
      <c r="C24" s="48">
        <v>0.05915534773250204</v>
      </c>
      <c r="D24" s="47">
        <v>4167</v>
      </c>
      <c r="E24" s="48">
        <v>0.06185704742818971</v>
      </c>
      <c r="F24" s="47">
        <v>8152</v>
      </c>
      <c r="G24" s="48">
        <v>0.12101239516069176</v>
      </c>
      <c r="I24" s="257"/>
    </row>
    <row r="25" spans="1:7" ht="15.75" thickBot="1">
      <c r="A25" s="140" t="s">
        <v>13</v>
      </c>
      <c r="B25" s="141">
        <v>33317</v>
      </c>
      <c r="C25" s="142">
        <v>0.49457433385289096</v>
      </c>
      <c r="D25" s="141">
        <v>34048</v>
      </c>
      <c r="E25" s="142">
        <v>0.505425666147109</v>
      </c>
      <c r="F25" s="141">
        <v>67365</v>
      </c>
      <c r="G25" s="143">
        <v>1</v>
      </c>
    </row>
    <row r="26" spans="1:7" ht="24" customHeight="1">
      <c r="A26" s="294" t="s">
        <v>292</v>
      </c>
      <c r="B26" s="295"/>
      <c r="C26" s="295"/>
      <c r="D26" s="295"/>
      <c r="E26" s="295"/>
      <c r="F26" s="295"/>
      <c r="G26" s="295"/>
    </row>
    <row r="27" ht="15">
      <c r="A27" s="89" t="s">
        <v>241</v>
      </c>
    </row>
  </sheetData>
  <sheetProtection/>
  <mergeCells count="1">
    <mergeCell ref="A26:G26"/>
  </mergeCells>
  <hyperlinks>
    <hyperlink ref="A27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27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1.8515625" style="0" bestFit="1" customWidth="1"/>
    <col min="2" max="2" width="8.421875" style="0" customWidth="1"/>
    <col min="3" max="3" width="8.8515625" style="0" customWidth="1"/>
    <col min="4" max="4" width="8.57421875" style="0" customWidth="1"/>
    <col min="5" max="5" width="8.140625" style="0" customWidth="1"/>
    <col min="6" max="6" width="8.7109375" style="0" customWidth="1"/>
    <col min="7" max="7" width="8.8515625" style="0" customWidth="1"/>
    <col min="8" max="8" width="7.57421875" style="0" customWidth="1"/>
    <col min="9" max="9" width="8.00390625" style="0" customWidth="1"/>
  </cols>
  <sheetData>
    <row r="1" spans="1:10" s="2" customFormat="1" ht="15">
      <c r="A1" s="2" t="s">
        <v>135</v>
      </c>
      <c r="B1" s="2" t="s">
        <v>128</v>
      </c>
      <c r="J1" s="258"/>
    </row>
    <row r="2" spans="1:10" ht="15">
      <c r="A2" s="13">
        <v>2020</v>
      </c>
      <c r="J2" s="258"/>
    </row>
    <row r="3" ht="12" customHeight="1">
      <c r="J3" s="258"/>
    </row>
    <row r="4" spans="1:10" ht="30.75" customHeight="1" thickBot="1">
      <c r="A4" s="144" t="s">
        <v>220</v>
      </c>
      <c r="B4" s="145" t="s">
        <v>221</v>
      </c>
      <c r="C4" s="146" t="s">
        <v>222</v>
      </c>
      <c r="D4" s="146" t="s">
        <v>223</v>
      </c>
      <c r="E4" s="146" t="s">
        <v>224</v>
      </c>
      <c r="F4" s="146" t="s">
        <v>225</v>
      </c>
      <c r="G4" s="146" t="s">
        <v>226</v>
      </c>
      <c r="H4" s="146" t="s">
        <v>227</v>
      </c>
      <c r="I4" s="146" t="s">
        <v>13</v>
      </c>
      <c r="J4" s="258"/>
    </row>
    <row r="5" spans="1:10" ht="15">
      <c r="A5" s="49" t="s">
        <v>202</v>
      </c>
      <c r="B5" s="50">
        <v>49</v>
      </c>
      <c r="C5" s="51">
        <v>92</v>
      </c>
      <c r="D5" s="51">
        <v>319</v>
      </c>
      <c r="E5" s="51">
        <v>1796</v>
      </c>
      <c r="F5" s="51">
        <v>3736</v>
      </c>
      <c r="G5" s="51">
        <v>2068</v>
      </c>
      <c r="H5" s="51">
        <v>173</v>
      </c>
      <c r="I5" s="51">
        <v>8233</v>
      </c>
      <c r="J5" s="258"/>
    </row>
    <row r="6" spans="1:10" ht="15">
      <c r="A6" s="52" t="s">
        <v>203</v>
      </c>
      <c r="B6" s="53">
        <v>16</v>
      </c>
      <c r="C6" s="54">
        <v>12</v>
      </c>
      <c r="D6" s="54">
        <v>61</v>
      </c>
      <c r="E6" s="54">
        <v>110</v>
      </c>
      <c r="F6" s="54">
        <v>256</v>
      </c>
      <c r="G6" s="54">
        <v>193</v>
      </c>
      <c r="H6" s="54">
        <v>32</v>
      </c>
      <c r="I6" s="54">
        <v>680</v>
      </c>
      <c r="J6" s="258"/>
    </row>
    <row r="7" spans="1:10" ht="15">
      <c r="A7" s="52" t="s">
        <v>204</v>
      </c>
      <c r="B7" s="53">
        <v>1</v>
      </c>
      <c r="C7" s="54">
        <v>2</v>
      </c>
      <c r="D7" s="54">
        <v>38</v>
      </c>
      <c r="E7" s="54">
        <v>41</v>
      </c>
      <c r="F7" s="54">
        <v>32</v>
      </c>
      <c r="G7" s="54">
        <v>9</v>
      </c>
      <c r="H7" s="54">
        <v>3</v>
      </c>
      <c r="I7" s="54">
        <v>126</v>
      </c>
      <c r="J7" s="258"/>
    </row>
    <row r="8" spans="1:10" ht="15">
      <c r="A8" s="52" t="s">
        <v>205</v>
      </c>
      <c r="B8" s="53">
        <v>6</v>
      </c>
      <c r="C8" s="54">
        <v>13</v>
      </c>
      <c r="D8" s="54">
        <v>24</v>
      </c>
      <c r="E8" s="54">
        <v>26</v>
      </c>
      <c r="F8" s="54">
        <v>4</v>
      </c>
      <c r="G8" s="54">
        <v>8</v>
      </c>
      <c r="H8" s="54">
        <v>0</v>
      </c>
      <c r="I8" s="54">
        <v>81</v>
      </c>
      <c r="J8" s="258"/>
    </row>
    <row r="9" spans="1:10" ht="15">
      <c r="A9" s="52" t="s">
        <v>206</v>
      </c>
      <c r="B9" s="53">
        <v>7</v>
      </c>
      <c r="C9" s="54">
        <v>4</v>
      </c>
      <c r="D9" s="54">
        <v>23</v>
      </c>
      <c r="E9" s="54">
        <v>12</v>
      </c>
      <c r="F9" s="54">
        <v>9</v>
      </c>
      <c r="G9" s="54">
        <v>2</v>
      </c>
      <c r="H9" s="54">
        <v>0</v>
      </c>
      <c r="I9" s="54">
        <v>57</v>
      </c>
      <c r="J9" s="258"/>
    </row>
    <row r="10" spans="1:10" ht="15">
      <c r="A10" s="52" t="s">
        <v>207</v>
      </c>
      <c r="B10" s="53">
        <v>3</v>
      </c>
      <c r="C10" s="54">
        <v>3</v>
      </c>
      <c r="D10" s="54">
        <v>14</v>
      </c>
      <c r="E10" s="54">
        <v>10</v>
      </c>
      <c r="F10" s="54">
        <v>19</v>
      </c>
      <c r="G10" s="54">
        <v>8</v>
      </c>
      <c r="H10" s="54">
        <v>1</v>
      </c>
      <c r="I10" s="54">
        <v>58</v>
      </c>
      <c r="J10" s="258"/>
    </row>
    <row r="11" spans="1:10" ht="24">
      <c r="A11" s="52" t="s">
        <v>263</v>
      </c>
      <c r="B11" s="53">
        <v>14</v>
      </c>
      <c r="C11" s="54">
        <v>17</v>
      </c>
      <c r="D11" s="54">
        <v>39</v>
      </c>
      <c r="E11" s="54">
        <v>260</v>
      </c>
      <c r="F11" s="54">
        <v>521</v>
      </c>
      <c r="G11" s="54">
        <v>391</v>
      </c>
      <c r="H11" s="54">
        <v>25</v>
      </c>
      <c r="I11" s="54">
        <v>1267</v>
      </c>
      <c r="J11" s="258"/>
    </row>
    <row r="12" spans="1:10" ht="24">
      <c r="A12" s="52" t="s">
        <v>208</v>
      </c>
      <c r="B12" s="53">
        <v>4</v>
      </c>
      <c r="C12" s="54">
        <v>8</v>
      </c>
      <c r="D12" s="54">
        <v>87</v>
      </c>
      <c r="E12" s="54">
        <v>246</v>
      </c>
      <c r="F12" s="54">
        <v>452</v>
      </c>
      <c r="G12" s="54">
        <v>251</v>
      </c>
      <c r="H12" s="54">
        <v>20</v>
      </c>
      <c r="I12" s="54">
        <v>1068</v>
      </c>
      <c r="J12" s="258"/>
    </row>
    <row r="13" spans="1:10" ht="15">
      <c r="A13" s="52" t="s">
        <v>209</v>
      </c>
      <c r="B13" s="53">
        <v>10591</v>
      </c>
      <c r="C13" s="54">
        <v>8354</v>
      </c>
      <c r="D13" s="54">
        <v>10908</v>
      </c>
      <c r="E13" s="54">
        <v>10591</v>
      </c>
      <c r="F13" s="54">
        <v>2487</v>
      </c>
      <c r="G13" s="54">
        <v>805</v>
      </c>
      <c r="H13" s="54">
        <v>110</v>
      </c>
      <c r="I13" s="54">
        <v>43846</v>
      </c>
      <c r="J13" s="258"/>
    </row>
    <row r="14" spans="1:10" ht="15">
      <c r="A14" s="52" t="s">
        <v>210</v>
      </c>
      <c r="B14" s="53">
        <v>2</v>
      </c>
      <c r="C14" s="54">
        <v>1</v>
      </c>
      <c r="D14" s="54">
        <v>4</v>
      </c>
      <c r="E14" s="54">
        <v>12</v>
      </c>
      <c r="F14" s="54">
        <v>13</v>
      </c>
      <c r="G14" s="54">
        <v>13</v>
      </c>
      <c r="H14" s="54">
        <v>0</v>
      </c>
      <c r="I14" s="54">
        <v>45</v>
      </c>
      <c r="J14" s="258"/>
    </row>
    <row r="15" spans="1:10" ht="15">
      <c r="A15" s="52" t="s">
        <v>211</v>
      </c>
      <c r="B15" s="53">
        <v>4</v>
      </c>
      <c r="C15" s="54">
        <v>17</v>
      </c>
      <c r="D15" s="54">
        <v>54</v>
      </c>
      <c r="E15" s="54">
        <v>326</v>
      </c>
      <c r="F15" s="54">
        <v>661</v>
      </c>
      <c r="G15" s="54">
        <v>338</v>
      </c>
      <c r="H15" s="54">
        <v>38</v>
      </c>
      <c r="I15" s="54">
        <v>1438</v>
      </c>
      <c r="J15" s="258"/>
    </row>
    <row r="16" spans="1:10" ht="15">
      <c r="A16" s="52" t="s">
        <v>212</v>
      </c>
      <c r="B16" s="53">
        <v>11</v>
      </c>
      <c r="C16" s="54">
        <v>13</v>
      </c>
      <c r="D16" s="54">
        <v>77</v>
      </c>
      <c r="E16" s="54">
        <v>127</v>
      </c>
      <c r="F16" s="54">
        <v>237</v>
      </c>
      <c r="G16" s="54">
        <v>163</v>
      </c>
      <c r="H16" s="54">
        <v>18</v>
      </c>
      <c r="I16" s="54">
        <v>646</v>
      </c>
      <c r="J16" s="258"/>
    </row>
    <row r="17" spans="1:10" ht="15">
      <c r="A17" s="52" t="s">
        <v>213</v>
      </c>
      <c r="B17" s="53">
        <v>0</v>
      </c>
      <c r="C17" s="54">
        <v>2</v>
      </c>
      <c r="D17" s="54">
        <v>2</v>
      </c>
      <c r="E17" s="54">
        <v>8</v>
      </c>
      <c r="F17" s="54">
        <v>9</v>
      </c>
      <c r="G17" s="54">
        <v>13</v>
      </c>
      <c r="H17" s="54">
        <v>0</v>
      </c>
      <c r="I17" s="54">
        <v>34</v>
      </c>
      <c r="J17" s="258"/>
    </row>
    <row r="18" spans="1:10" ht="15">
      <c r="A18" s="52" t="s">
        <v>214</v>
      </c>
      <c r="B18" s="53">
        <v>28</v>
      </c>
      <c r="C18" s="54">
        <v>37</v>
      </c>
      <c r="D18" s="54">
        <v>112</v>
      </c>
      <c r="E18" s="54">
        <v>119</v>
      </c>
      <c r="F18" s="54">
        <v>43</v>
      </c>
      <c r="G18" s="54">
        <v>21</v>
      </c>
      <c r="H18" s="54">
        <v>4</v>
      </c>
      <c r="I18" s="54">
        <v>364</v>
      </c>
      <c r="J18" s="258"/>
    </row>
    <row r="19" spans="1:10" ht="15">
      <c r="A19" s="52" t="s">
        <v>219</v>
      </c>
      <c r="B19" s="53">
        <v>1</v>
      </c>
      <c r="C19" s="54">
        <v>3</v>
      </c>
      <c r="D19" s="54">
        <v>4</v>
      </c>
      <c r="E19" s="54">
        <v>14</v>
      </c>
      <c r="F19" s="54">
        <v>31</v>
      </c>
      <c r="G19" s="54">
        <v>17</v>
      </c>
      <c r="H19" s="54">
        <v>2</v>
      </c>
      <c r="I19" s="54">
        <v>72</v>
      </c>
      <c r="J19" s="258"/>
    </row>
    <row r="20" spans="1:10" ht="15">
      <c r="A20" s="52" t="s">
        <v>215</v>
      </c>
      <c r="B20" s="53">
        <v>6</v>
      </c>
      <c r="C20" s="54">
        <v>9</v>
      </c>
      <c r="D20" s="54">
        <v>22</v>
      </c>
      <c r="E20" s="54">
        <v>50</v>
      </c>
      <c r="F20" s="54">
        <v>161</v>
      </c>
      <c r="G20" s="54">
        <v>140</v>
      </c>
      <c r="H20" s="54">
        <v>17</v>
      </c>
      <c r="I20" s="54">
        <v>405</v>
      </c>
      <c r="J20" s="258"/>
    </row>
    <row r="21" spans="1:10" ht="15">
      <c r="A21" s="52" t="s">
        <v>216</v>
      </c>
      <c r="B21" s="53">
        <v>3</v>
      </c>
      <c r="C21" s="54">
        <v>1</v>
      </c>
      <c r="D21" s="54">
        <v>10</v>
      </c>
      <c r="E21" s="54">
        <v>18</v>
      </c>
      <c r="F21" s="54">
        <v>7</v>
      </c>
      <c r="G21" s="54">
        <v>5</v>
      </c>
      <c r="H21" s="54">
        <v>2</v>
      </c>
      <c r="I21" s="54">
        <v>46</v>
      </c>
      <c r="J21" s="258"/>
    </row>
    <row r="22" spans="1:10" ht="15">
      <c r="A22" s="52" t="s">
        <v>217</v>
      </c>
      <c r="B22" s="53">
        <v>10</v>
      </c>
      <c r="C22" s="54">
        <v>11</v>
      </c>
      <c r="D22" s="54">
        <v>47</v>
      </c>
      <c r="E22" s="54">
        <v>66</v>
      </c>
      <c r="F22" s="54">
        <v>20</v>
      </c>
      <c r="G22" s="54">
        <v>6</v>
      </c>
      <c r="H22" s="54">
        <v>3</v>
      </c>
      <c r="I22" s="54">
        <v>163</v>
      </c>
      <c r="J22" s="258"/>
    </row>
    <row r="23" spans="1:10" ht="15">
      <c r="A23" s="52" t="s">
        <v>267</v>
      </c>
      <c r="B23" s="53">
        <v>20</v>
      </c>
      <c r="C23" s="54">
        <v>36</v>
      </c>
      <c r="D23" s="54">
        <v>120</v>
      </c>
      <c r="E23" s="54">
        <v>117</v>
      </c>
      <c r="F23" s="54">
        <v>136</v>
      </c>
      <c r="G23" s="54">
        <v>128</v>
      </c>
      <c r="H23" s="54">
        <v>27</v>
      </c>
      <c r="I23" s="54">
        <v>584</v>
      </c>
      <c r="J23" s="258"/>
    </row>
    <row r="24" spans="1:10" ht="15">
      <c r="A24" s="55" t="s">
        <v>145</v>
      </c>
      <c r="B24" s="56">
        <v>485</v>
      </c>
      <c r="C24" s="57">
        <v>1778</v>
      </c>
      <c r="D24" s="57">
        <v>3013</v>
      </c>
      <c r="E24" s="57">
        <v>2060</v>
      </c>
      <c r="F24" s="57">
        <v>677</v>
      </c>
      <c r="G24" s="57">
        <v>133</v>
      </c>
      <c r="H24" s="57">
        <v>6</v>
      </c>
      <c r="I24" s="57">
        <v>8152</v>
      </c>
      <c r="J24" s="258"/>
    </row>
    <row r="25" spans="1:9" ht="15.75" thickBot="1">
      <c r="A25" s="147" t="s">
        <v>13</v>
      </c>
      <c r="B25" s="148">
        <v>11261</v>
      </c>
      <c r="C25" s="149">
        <v>10413</v>
      </c>
      <c r="D25" s="149">
        <v>14978</v>
      </c>
      <c r="E25" s="149">
        <v>16009</v>
      </c>
      <c r="F25" s="149">
        <v>9511</v>
      </c>
      <c r="G25" s="149">
        <v>4712</v>
      </c>
      <c r="H25" s="149">
        <v>481</v>
      </c>
      <c r="I25" s="149">
        <v>67365</v>
      </c>
    </row>
    <row r="26" spans="1:9" ht="15" customHeight="1">
      <c r="A26" s="294" t="s">
        <v>292</v>
      </c>
      <c r="B26" s="294"/>
      <c r="C26" s="294"/>
      <c r="D26" s="294"/>
      <c r="E26" s="294"/>
      <c r="F26" s="294"/>
      <c r="G26" s="294"/>
      <c r="H26" s="294"/>
      <c r="I26" s="294"/>
    </row>
    <row r="27" ht="15">
      <c r="A27" s="89" t="s">
        <v>241</v>
      </c>
    </row>
  </sheetData>
  <sheetProtection/>
  <mergeCells count="1">
    <mergeCell ref="A26:I26"/>
  </mergeCells>
  <hyperlinks>
    <hyperlink ref="A2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95"/>
  <sheetViews>
    <sheetView showGridLines="0" view="pageLayout" workbookViewId="0" topLeftCell="A70">
      <selection activeCell="E41" sqref="E41"/>
    </sheetView>
  </sheetViews>
  <sheetFormatPr defaultColWidth="11.421875" defaultRowHeight="15"/>
  <cols>
    <col min="1" max="1" width="18.00390625" style="0" customWidth="1"/>
    <col min="3" max="3" width="6.7109375" style="0" bestFit="1" customWidth="1"/>
    <col min="5" max="5" width="7.57421875" style="0" bestFit="1" customWidth="1"/>
    <col min="6" max="6" width="9.140625" style="0" customWidth="1"/>
    <col min="7" max="7" width="6.57421875" style="0" bestFit="1" customWidth="1"/>
    <col min="8" max="8" width="8.00390625" style="0" customWidth="1"/>
    <col min="9" max="9" width="6.57421875" style="0" bestFit="1" customWidth="1"/>
  </cols>
  <sheetData>
    <row r="1" s="2" customFormat="1" ht="15">
      <c r="A1" s="2" t="s">
        <v>248</v>
      </c>
    </row>
    <row r="2" spans="1:12" ht="15">
      <c r="A2" s="13">
        <v>2020</v>
      </c>
      <c r="L2" s="259"/>
    </row>
    <row r="3" spans="1:12" ht="39" customHeight="1" thickBot="1">
      <c r="A3" s="150" t="s">
        <v>228</v>
      </c>
      <c r="B3" s="151" t="s">
        <v>89</v>
      </c>
      <c r="C3" s="151" t="s">
        <v>11</v>
      </c>
      <c r="D3" s="151" t="s">
        <v>94</v>
      </c>
      <c r="E3" s="151" t="s">
        <v>11</v>
      </c>
      <c r="F3" s="151" t="s">
        <v>246</v>
      </c>
      <c r="G3" s="151" t="s">
        <v>11</v>
      </c>
      <c r="H3" s="151" t="s">
        <v>96</v>
      </c>
      <c r="I3" s="151" t="s">
        <v>11</v>
      </c>
      <c r="L3" s="259"/>
    </row>
    <row r="4" spans="1:12" ht="15">
      <c r="A4" s="58" t="s">
        <v>202</v>
      </c>
      <c r="B4" s="59">
        <v>439</v>
      </c>
      <c r="C4" s="60">
        <v>0.006516737178059824</v>
      </c>
      <c r="D4" s="59">
        <v>565</v>
      </c>
      <c r="E4" s="60">
        <v>0.00838714465968975</v>
      </c>
      <c r="F4" s="59">
        <v>458</v>
      </c>
      <c r="G4" s="60">
        <v>0.006798782750686559</v>
      </c>
      <c r="H4" s="59">
        <v>426</v>
      </c>
      <c r="I4" s="60">
        <v>0.006323758628367847</v>
      </c>
      <c r="L4" s="259"/>
    </row>
    <row r="5" spans="1:12" ht="15">
      <c r="A5" s="58" t="s">
        <v>203</v>
      </c>
      <c r="B5" s="59">
        <v>41</v>
      </c>
      <c r="C5" s="60">
        <v>0.0006086246567208491</v>
      </c>
      <c r="D5" s="59">
        <v>64</v>
      </c>
      <c r="E5" s="60">
        <v>0.0009500482446374229</v>
      </c>
      <c r="F5" s="59">
        <v>59</v>
      </c>
      <c r="G5" s="60">
        <v>0.0008758257255251244</v>
      </c>
      <c r="H5" s="59">
        <v>35</v>
      </c>
      <c r="I5" s="60">
        <v>0.0005195576337860907</v>
      </c>
      <c r="L5" s="259"/>
    </row>
    <row r="6" spans="1:12" ht="15">
      <c r="A6" s="58" t="s">
        <v>204</v>
      </c>
      <c r="B6" s="59">
        <v>5</v>
      </c>
      <c r="C6" s="60">
        <v>7.422251911229867E-05</v>
      </c>
      <c r="D6" s="59">
        <v>11</v>
      </c>
      <c r="E6" s="60">
        <v>0.00016328954204705712</v>
      </c>
      <c r="F6" s="59">
        <v>12</v>
      </c>
      <c r="G6" s="60">
        <v>0.0001781340458695168</v>
      </c>
      <c r="H6" s="59">
        <v>4</v>
      </c>
      <c r="I6" s="60">
        <v>5.9378015289838934E-05</v>
      </c>
      <c r="L6" s="259"/>
    </row>
    <row r="7" spans="1:12" ht="15">
      <c r="A7" s="58" t="s">
        <v>205</v>
      </c>
      <c r="B7" s="59">
        <v>4</v>
      </c>
      <c r="C7" s="60">
        <v>5.9378015289838934E-05</v>
      </c>
      <c r="D7" s="59">
        <v>12</v>
      </c>
      <c r="E7" s="60">
        <v>0.0001781340458695168</v>
      </c>
      <c r="F7" s="59">
        <v>3</v>
      </c>
      <c r="G7" s="60">
        <v>4.45335114673792E-05</v>
      </c>
      <c r="H7" s="59">
        <v>3</v>
      </c>
      <c r="I7" s="60">
        <v>4.45335114673792E-05</v>
      </c>
      <c r="L7" s="259"/>
    </row>
    <row r="8" spans="1:12" ht="15">
      <c r="A8" s="58" t="s">
        <v>206</v>
      </c>
      <c r="B8" s="59">
        <v>1</v>
      </c>
      <c r="C8" s="60">
        <v>1.4844503822459734E-05</v>
      </c>
      <c r="D8" s="59">
        <v>7</v>
      </c>
      <c r="E8" s="60">
        <v>0.00010391152675721814</v>
      </c>
      <c r="F8" s="59">
        <v>5</v>
      </c>
      <c r="G8" s="60">
        <v>7.422251911229867E-05</v>
      </c>
      <c r="H8" s="59">
        <v>4</v>
      </c>
      <c r="I8" s="60">
        <v>5.9378015289838934E-05</v>
      </c>
      <c r="L8" s="259"/>
    </row>
    <row r="9" spans="1:12" ht="15">
      <c r="A9" s="58" t="s">
        <v>207</v>
      </c>
      <c r="B9" s="59">
        <v>2</v>
      </c>
      <c r="C9" s="60">
        <v>2.9689007644919467E-05</v>
      </c>
      <c r="D9" s="59">
        <v>13</v>
      </c>
      <c r="E9" s="60">
        <v>0.00019297854969197657</v>
      </c>
      <c r="F9" s="59">
        <v>2</v>
      </c>
      <c r="G9" s="60">
        <v>2.9689007644919467E-05</v>
      </c>
      <c r="H9" s="59">
        <v>1</v>
      </c>
      <c r="I9" s="60">
        <v>1.4844503822459734E-05</v>
      </c>
      <c r="L9" s="259"/>
    </row>
    <row r="10" spans="1:12" ht="15">
      <c r="A10" s="58" t="s">
        <v>263</v>
      </c>
      <c r="B10" s="59">
        <v>76</v>
      </c>
      <c r="C10" s="60">
        <v>0.0011281822905069398</v>
      </c>
      <c r="D10" s="59">
        <v>70</v>
      </c>
      <c r="E10" s="60">
        <v>0.0010391152675721814</v>
      </c>
      <c r="F10" s="59">
        <v>70</v>
      </c>
      <c r="G10" s="60">
        <v>0.0010391152675721814</v>
      </c>
      <c r="H10" s="59">
        <v>51</v>
      </c>
      <c r="I10" s="60">
        <v>0.0007570696949454464</v>
      </c>
      <c r="L10" s="259"/>
    </row>
    <row r="11" spans="1:12" ht="15">
      <c r="A11" s="58" t="s">
        <v>208</v>
      </c>
      <c r="B11" s="59">
        <v>68</v>
      </c>
      <c r="C11" s="60">
        <v>0.001009426259927262</v>
      </c>
      <c r="D11" s="59">
        <v>74</v>
      </c>
      <c r="E11" s="60">
        <v>0.0010984932828620203</v>
      </c>
      <c r="F11" s="59">
        <v>73</v>
      </c>
      <c r="G11" s="60">
        <v>0.0010836487790395605</v>
      </c>
      <c r="H11" s="59">
        <v>50</v>
      </c>
      <c r="I11" s="60">
        <v>0.0007422251911229867</v>
      </c>
      <c r="L11" s="259"/>
    </row>
    <row r="12" spans="1:12" ht="15">
      <c r="A12" s="58" t="s">
        <v>209</v>
      </c>
      <c r="B12" s="59">
        <v>2399</v>
      </c>
      <c r="C12" s="60">
        <v>0.0356119646700809</v>
      </c>
      <c r="D12" s="59">
        <v>4469</v>
      </c>
      <c r="E12" s="60">
        <v>0.06634008758257255</v>
      </c>
      <c r="F12" s="59">
        <v>2537</v>
      </c>
      <c r="G12" s="60">
        <v>0.037660506197580344</v>
      </c>
      <c r="H12" s="59">
        <v>1834</v>
      </c>
      <c r="I12" s="60">
        <v>0.027224820010391153</v>
      </c>
      <c r="L12" s="259"/>
    </row>
    <row r="13" spans="1:12" ht="15">
      <c r="A13" s="58" t="s">
        <v>210</v>
      </c>
      <c r="B13" s="59">
        <v>5</v>
      </c>
      <c r="C13" s="60">
        <v>7.422251911229867E-05</v>
      </c>
      <c r="D13" s="59">
        <v>5</v>
      </c>
      <c r="E13" s="60">
        <v>7.422251911229867E-05</v>
      </c>
      <c r="F13" s="59">
        <v>4</v>
      </c>
      <c r="G13" s="60">
        <v>5.9378015289838934E-05</v>
      </c>
      <c r="H13" s="59">
        <v>3</v>
      </c>
      <c r="I13" s="60">
        <v>4.45335114673792E-05</v>
      </c>
      <c r="L13" s="259"/>
    </row>
    <row r="14" spans="1:12" ht="15">
      <c r="A14" s="58" t="s">
        <v>211</v>
      </c>
      <c r="B14" s="59">
        <v>58</v>
      </c>
      <c r="C14" s="60">
        <v>0.0008609812217026647</v>
      </c>
      <c r="D14" s="59">
        <v>116</v>
      </c>
      <c r="E14" s="60">
        <v>0.0017219624434053294</v>
      </c>
      <c r="F14" s="59">
        <v>81</v>
      </c>
      <c r="G14" s="60">
        <v>0.0012024048096192384</v>
      </c>
      <c r="H14" s="59">
        <v>110</v>
      </c>
      <c r="I14" s="60">
        <v>0.001632895420470571</v>
      </c>
      <c r="L14" s="259"/>
    </row>
    <row r="15" spans="1:12" ht="15">
      <c r="A15" s="58" t="s">
        <v>212</v>
      </c>
      <c r="B15" s="59">
        <v>36</v>
      </c>
      <c r="C15" s="60">
        <v>0.0005344021376085504</v>
      </c>
      <c r="D15" s="59">
        <v>45</v>
      </c>
      <c r="E15" s="60">
        <v>0.0006680026720106881</v>
      </c>
      <c r="F15" s="59">
        <v>27</v>
      </c>
      <c r="G15" s="60">
        <v>0.0004008016032064128</v>
      </c>
      <c r="H15" s="59">
        <v>34</v>
      </c>
      <c r="I15" s="60">
        <v>0.000504713129963631</v>
      </c>
      <c r="L15" s="259"/>
    </row>
    <row r="16" spans="1:12" ht="15">
      <c r="A16" s="58" t="s">
        <v>213</v>
      </c>
      <c r="B16" s="59">
        <v>3</v>
      </c>
      <c r="C16" s="60">
        <v>4.45335114673792E-05</v>
      </c>
      <c r="D16" s="59">
        <v>3</v>
      </c>
      <c r="E16" s="60">
        <v>4.45335114673792E-05</v>
      </c>
      <c r="F16" s="59">
        <v>5</v>
      </c>
      <c r="G16" s="60">
        <v>7.422251911229867E-05</v>
      </c>
      <c r="H16" s="59">
        <v>0</v>
      </c>
      <c r="I16" s="60">
        <v>0</v>
      </c>
      <c r="L16" s="259"/>
    </row>
    <row r="17" spans="1:12" ht="15">
      <c r="A17" s="58" t="s">
        <v>214</v>
      </c>
      <c r="B17" s="59">
        <v>20</v>
      </c>
      <c r="C17" s="60">
        <v>0.0002968900764491947</v>
      </c>
      <c r="D17" s="59">
        <v>36</v>
      </c>
      <c r="E17" s="60">
        <v>0.0005344021376085504</v>
      </c>
      <c r="F17" s="59">
        <v>17</v>
      </c>
      <c r="G17" s="60">
        <v>0.0002523565649818155</v>
      </c>
      <c r="H17" s="59">
        <v>12</v>
      </c>
      <c r="I17" s="60">
        <v>0.0001781340458695168</v>
      </c>
      <c r="L17" s="259"/>
    </row>
    <row r="18" spans="1:12" ht="15">
      <c r="A18" s="58" t="s">
        <v>219</v>
      </c>
      <c r="B18" s="59">
        <v>5</v>
      </c>
      <c r="C18" s="60">
        <v>7.422251911229867E-05</v>
      </c>
      <c r="D18" s="59">
        <v>9</v>
      </c>
      <c r="E18" s="60">
        <v>0.0001336005344021376</v>
      </c>
      <c r="F18" s="59">
        <v>5</v>
      </c>
      <c r="G18" s="60">
        <v>7.422251911229867E-05</v>
      </c>
      <c r="H18" s="59">
        <v>6</v>
      </c>
      <c r="I18" s="60">
        <v>8.90670229347584E-05</v>
      </c>
      <c r="L18" s="259"/>
    </row>
    <row r="19" spans="1:12" ht="15" customHeight="1">
      <c r="A19" s="58" t="s">
        <v>215</v>
      </c>
      <c r="B19" s="59">
        <v>27</v>
      </c>
      <c r="C19" s="60">
        <v>0.0004008016032064128</v>
      </c>
      <c r="D19" s="59">
        <v>33</v>
      </c>
      <c r="E19" s="60">
        <v>0.0004898686261411712</v>
      </c>
      <c r="F19" s="59">
        <v>31</v>
      </c>
      <c r="G19" s="60">
        <v>0.0004601796184962518</v>
      </c>
      <c r="H19" s="59">
        <v>29</v>
      </c>
      <c r="I19" s="60">
        <v>0.00043049061085133236</v>
      </c>
      <c r="L19" s="259"/>
    </row>
    <row r="20" spans="1:12" ht="15">
      <c r="A20" s="58" t="s">
        <v>216</v>
      </c>
      <c r="B20" s="59">
        <v>2</v>
      </c>
      <c r="C20" s="60">
        <v>2.9689007644919467E-05</v>
      </c>
      <c r="D20" s="59">
        <v>4</v>
      </c>
      <c r="E20" s="60">
        <v>5.9378015289838934E-05</v>
      </c>
      <c r="F20" s="59">
        <v>7</v>
      </c>
      <c r="G20" s="60">
        <v>0.00010391152675721814</v>
      </c>
      <c r="H20" s="59">
        <v>1</v>
      </c>
      <c r="I20" s="60">
        <v>1.4844503822459734E-05</v>
      </c>
      <c r="L20" s="259"/>
    </row>
    <row r="21" spans="1:12" ht="15">
      <c r="A21" s="58" t="s">
        <v>217</v>
      </c>
      <c r="B21" s="59">
        <v>8</v>
      </c>
      <c r="C21" s="60">
        <v>0.00011875603057967787</v>
      </c>
      <c r="D21" s="59">
        <v>17</v>
      </c>
      <c r="E21" s="60">
        <v>0.0002523565649818155</v>
      </c>
      <c r="F21" s="59">
        <v>11</v>
      </c>
      <c r="G21" s="60">
        <v>0.00016328954204705712</v>
      </c>
      <c r="H21" s="59">
        <v>8</v>
      </c>
      <c r="I21" s="60">
        <v>0.00011875603057967787</v>
      </c>
      <c r="L21" s="259"/>
    </row>
    <row r="22" spans="1:12" ht="15">
      <c r="A22" s="58" t="s">
        <v>218</v>
      </c>
      <c r="B22" s="62">
        <v>48</v>
      </c>
      <c r="C22" s="63">
        <v>0.0007125361834780672</v>
      </c>
      <c r="D22" s="62">
        <v>65</v>
      </c>
      <c r="E22" s="63">
        <v>0.0009648927484598827</v>
      </c>
      <c r="F22" s="62">
        <v>49</v>
      </c>
      <c r="G22" s="63">
        <v>0.0007273806873005271</v>
      </c>
      <c r="H22" s="62">
        <v>20</v>
      </c>
      <c r="I22" s="63">
        <v>0.0002968900764491947</v>
      </c>
      <c r="L22" s="259"/>
    </row>
    <row r="23" spans="1:12" ht="15">
      <c r="A23" s="61" t="s">
        <v>145</v>
      </c>
      <c r="B23" s="59">
        <v>570</v>
      </c>
      <c r="C23" s="60">
        <v>0.008461367178802049</v>
      </c>
      <c r="D23" s="59">
        <v>1176</v>
      </c>
      <c r="E23" s="60">
        <v>0.017457136495212647</v>
      </c>
      <c r="F23" s="59">
        <v>277</v>
      </c>
      <c r="G23" s="60">
        <v>0.004111927558821346</v>
      </c>
      <c r="H23" s="59">
        <v>559</v>
      </c>
      <c r="I23" s="60">
        <v>0.008298077636754992</v>
      </c>
      <c r="L23" s="259"/>
    </row>
    <row r="24" spans="1:12" ht="15.75" thickBot="1">
      <c r="A24" s="152" t="s">
        <v>13</v>
      </c>
      <c r="B24" s="153">
        <v>3817</v>
      </c>
      <c r="C24" s="154">
        <v>0.0566614710903288</v>
      </c>
      <c r="D24" s="153">
        <v>6794</v>
      </c>
      <c r="E24" s="154">
        <v>0.10085355896979144</v>
      </c>
      <c r="F24" s="153">
        <v>3733</v>
      </c>
      <c r="G24" s="154">
        <v>0.055414532769242186</v>
      </c>
      <c r="H24" s="153">
        <v>3190</v>
      </c>
      <c r="I24" s="154">
        <v>0.047353967193646554</v>
      </c>
      <c r="L24" s="259"/>
    </row>
    <row r="25" spans="1:12" ht="7.5" customHeight="1">
      <c r="A25" s="64"/>
      <c r="B25" s="64"/>
      <c r="C25" s="64"/>
      <c r="D25" s="64"/>
      <c r="E25" s="64"/>
      <c r="F25" s="64"/>
      <c r="G25" s="64"/>
      <c r="H25" s="64"/>
      <c r="I25" s="64"/>
      <c r="L25" s="259"/>
    </row>
    <row r="26" spans="1:9" ht="37.5" thickBot="1">
      <c r="A26" s="150" t="s">
        <v>228</v>
      </c>
      <c r="B26" s="155" t="s">
        <v>92</v>
      </c>
      <c r="C26" s="156" t="s">
        <v>11</v>
      </c>
      <c r="D26" s="155" t="s">
        <v>97</v>
      </c>
      <c r="E26" s="156" t="s">
        <v>11</v>
      </c>
      <c r="F26" s="155" t="s">
        <v>99</v>
      </c>
      <c r="G26" s="156" t="s">
        <v>11</v>
      </c>
      <c r="H26" s="157" t="s">
        <v>95</v>
      </c>
      <c r="I26" s="156" t="s">
        <v>11</v>
      </c>
    </row>
    <row r="27" spans="1:9" ht="15">
      <c r="A27" s="58" t="s">
        <v>202</v>
      </c>
      <c r="B27" s="65">
        <v>812</v>
      </c>
      <c r="C27" s="66">
        <v>0.012053737103837303</v>
      </c>
      <c r="D27" s="65">
        <v>357</v>
      </c>
      <c r="E27" s="66">
        <v>0.005299487864618124</v>
      </c>
      <c r="F27" s="65">
        <v>671</v>
      </c>
      <c r="G27" s="66">
        <v>0.00996066206487048</v>
      </c>
      <c r="H27" s="65">
        <v>319</v>
      </c>
      <c r="I27" s="66">
        <v>0.004735396719364655</v>
      </c>
    </row>
    <row r="28" spans="1:9" ht="15">
      <c r="A28" s="58" t="s">
        <v>203</v>
      </c>
      <c r="B28" s="65">
        <v>50</v>
      </c>
      <c r="C28" s="66">
        <v>0.0007422251911229867</v>
      </c>
      <c r="D28" s="65">
        <v>23</v>
      </c>
      <c r="E28" s="66">
        <v>0.0003414235879165738</v>
      </c>
      <c r="F28" s="65">
        <v>43</v>
      </c>
      <c r="G28" s="66">
        <v>0.0006383136643657686</v>
      </c>
      <c r="H28" s="65">
        <v>30</v>
      </c>
      <c r="I28" s="66">
        <v>0.00044533511467379205</v>
      </c>
    </row>
    <row r="29" spans="1:9" ht="15">
      <c r="A29" s="58" t="s">
        <v>204</v>
      </c>
      <c r="B29" s="65">
        <v>11</v>
      </c>
      <c r="C29" s="66">
        <v>0.00016328954204705712</v>
      </c>
      <c r="D29" s="65">
        <v>6</v>
      </c>
      <c r="E29" s="66">
        <v>8.90670229347584E-05</v>
      </c>
      <c r="F29" s="65">
        <v>9</v>
      </c>
      <c r="G29" s="66">
        <v>0.0001336005344021376</v>
      </c>
      <c r="H29" s="65">
        <v>15</v>
      </c>
      <c r="I29" s="66">
        <v>0.00022266755733689602</v>
      </c>
    </row>
    <row r="30" spans="1:9" ht="15">
      <c r="A30" s="58" t="s">
        <v>205</v>
      </c>
      <c r="B30" s="65">
        <v>6</v>
      </c>
      <c r="C30" s="66">
        <v>8.90670229347584E-05</v>
      </c>
      <c r="D30" s="65">
        <v>4</v>
      </c>
      <c r="E30" s="66">
        <v>5.9378015289838934E-05</v>
      </c>
      <c r="F30" s="65">
        <v>6</v>
      </c>
      <c r="G30" s="66">
        <v>8.90670229347584E-05</v>
      </c>
      <c r="H30" s="65">
        <v>7</v>
      </c>
      <c r="I30" s="66">
        <v>0.00010391152675721814</v>
      </c>
    </row>
    <row r="31" spans="1:9" ht="15">
      <c r="A31" s="58" t="s">
        <v>206</v>
      </c>
      <c r="B31" s="65">
        <v>6</v>
      </c>
      <c r="C31" s="66">
        <v>8.90670229347584E-05</v>
      </c>
      <c r="D31" s="65">
        <v>2</v>
      </c>
      <c r="E31" s="66">
        <v>2.9689007644919467E-05</v>
      </c>
      <c r="F31" s="65">
        <v>4</v>
      </c>
      <c r="G31" s="66">
        <v>5.9378015289838934E-05</v>
      </c>
      <c r="H31" s="65">
        <v>5</v>
      </c>
      <c r="I31" s="66">
        <v>7.422251911229867E-05</v>
      </c>
    </row>
    <row r="32" spans="1:9" ht="15">
      <c r="A32" s="58" t="s">
        <v>207</v>
      </c>
      <c r="B32" s="65">
        <v>9</v>
      </c>
      <c r="C32" s="66">
        <v>0.0001336005344021376</v>
      </c>
      <c r="D32" s="65">
        <v>2</v>
      </c>
      <c r="E32" s="66">
        <v>2.9689007644919467E-05</v>
      </c>
      <c r="F32" s="65">
        <v>3</v>
      </c>
      <c r="G32" s="66">
        <v>4.45335114673792E-05</v>
      </c>
      <c r="H32" s="65">
        <v>2</v>
      </c>
      <c r="I32" s="66">
        <v>2.9689007644919467E-05</v>
      </c>
    </row>
    <row r="33" spans="1:9" ht="15">
      <c r="A33" s="58" t="s">
        <v>263</v>
      </c>
      <c r="B33" s="65">
        <v>134</v>
      </c>
      <c r="C33" s="66">
        <v>0.0019891635122096045</v>
      </c>
      <c r="D33" s="65">
        <v>47</v>
      </c>
      <c r="E33" s="66">
        <v>0.0006976916796556075</v>
      </c>
      <c r="F33" s="65">
        <v>94</v>
      </c>
      <c r="G33" s="66">
        <v>0.001395383359311215</v>
      </c>
      <c r="H33" s="65">
        <v>62</v>
      </c>
      <c r="I33" s="66">
        <v>0.0009203592369925036</v>
      </c>
    </row>
    <row r="34" spans="1:9" ht="15">
      <c r="A34" s="58" t="s">
        <v>208</v>
      </c>
      <c r="B34" s="65">
        <v>101</v>
      </c>
      <c r="C34" s="66">
        <v>0.0014992948860684332</v>
      </c>
      <c r="D34" s="65">
        <v>37</v>
      </c>
      <c r="E34" s="66">
        <v>0.0005492466414310102</v>
      </c>
      <c r="F34" s="65">
        <v>81</v>
      </c>
      <c r="G34" s="66">
        <v>0.0012024048096192384</v>
      </c>
      <c r="H34" s="65">
        <v>68</v>
      </c>
      <c r="I34" s="66">
        <v>0.001009426259927262</v>
      </c>
    </row>
    <row r="35" spans="1:9" ht="15">
      <c r="A35" s="58" t="s">
        <v>209</v>
      </c>
      <c r="B35" s="65">
        <v>5043</v>
      </c>
      <c r="C35" s="66">
        <v>0.07486083277666444</v>
      </c>
      <c r="D35" s="65">
        <v>1428</v>
      </c>
      <c r="E35" s="66">
        <v>0.021197951458472496</v>
      </c>
      <c r="F35" s="65">
        <v>3708</v>
      </c>
      <c r="G35" s="66">
        <v>0.0550434201736807</v>
      </c>
      <c r="H35" s="65">
        <v>2532</v>
      </c>
      <c r="I35" s="66">
        <v>0.037586283678468044</v>
      </c>
    </row>
    <row r="36" spans="1:9" ht="15">
      <c r="A36" s="58" t="s">
        <v>210</v>
      </c>
      <c r="B36" s="65">
        <v>5</v>
      </c>
      <c r="C36" s="66">
        <v>7.422251911229867E-05</v>
      </c>
      <c r="D36" s="65">
        <v>1</v>
      </c>
      <c r="E36" s="66">
        <v>1.4844503822459734E-05</v>
      </c>
      <c r="F36" s="65">
        <v>1</v>
      </c>
      <c r="G36" s="66">
        <v>1.4844503822459734E-05</v>
      </c>
      <c r="H36" s="65">
        <v>2</v>
      </c>
      <c r="I36" s="66">
        <v>2.9689007644919467E-05</v>
      </c>
    </row>
    <row r="37" spans="1:9" ht="15">
      <c r="A37" s="58" t="s">
        <v>211</v>
      </c>
      <c r="B37" s="65">
        <v>136</v>
      </c>
      <c r="C37" s="66">
        <v>0.002018852519854524</v>
      </c>
      <c r="D37" s="65">
        <v>66</v>
      </c>
      <c r="E37" s="66">
        <v>0.0009797372522823424</v>
      </c>
      <c r="F37" s="65">
        <v>96</v>
      </c>
      <c r="G37" s="66">
        <v>0.0014250723669561344</v>
      </c>
      <c r="H37" s="65">
        <v>47</v>
      </c>
      <c r="I37" s="66">
        <v>0.0006976916796556075</v>
      </c>
    </row>
    <row r="38" spans="1:9" ht="15">
      <c r="A38" s="58" t="s">
        <v>212</v>
      </c>
      <c r="B38" s="65">
        <v>79</v>
      </c>
      <c r="C38" s="66">
        <v>0.001172715801974319</v>
      </c>
      <c r="D38" s="65">
        <v>11</v>
      </c>
      <c r="E38" s="66">
        <v>0.00016328954204705712</v>
      </c>
      <c r="F38" s="65">
        <v>36</v>
      </c>
      <c r="G38" s="66">
        <v>0.0005344021376085504</v>
      </c>
      <c r="H38" s="65">
        <v>34</v>
      </c>
      <c r="I38" s="66">
        <v>0.000504713129963631</v>
      </c>
    </row>
    <row r="39" spans="1:9" ht="15">
      <c r="A39" s="58" t="s">
        <v>213</v>
      </c>
      <c r="B39" s="65">
        <v>4</v>
      </c>
      <c r="C39" s="66">
        <v>5.9378015289838934E-05</v>
      </c>
      <c r="D39" s="65">
        <v>4</v>
      </c>
      <c r="E39" s="66">
        <v>5.9378015289838934E-05</v>
      </c>
      <c r="F39" s="65">
        <v>3</v>
      </c>
      <c r="G39" s="66">
        <v>4.45335114673792E-05</v>
      </c>
      <c r="H39" s="65">
        <v>2</v>
      </c>
      <c r="I39" s="66">
        <v>2.9689007644919467E-05</v>
      </c>
    </row>
    <row r="40" spans="1:9" ht="15">
      <c r="A40" s="58" t="s">
        <v>214</v>
      </c>
      <c r="B40" s="65">
        <v>48</v>
      </c>
      <c r="C40" s="66">
        <v>0.0007125361834780672</v>
      </c>
      <c r="D40" s="65">
        <v>9</v>
      </c>
      <c r="E40" s="66">
        <v>0.0001336005344021376</v>
      </c>
      <c r="F40" s="65">
        <v>28</v>
      </c>
      <c r="G40" s="66">
        <v>0.00041564610702887257</v>
      </c>
      <c r="H40" s="65">
        <v>29</v>
      </c>
      <c r="I40" s="66">
        <v>0.00043049061085133236</v>
      </c>
    </row>
    <row r="41" spans="1:9" ht="15">
      <c r="A41" s="58" t="s">
        <v>219</v>
      </c>
      <c r="B41" s="65">
        <v>8</v>
      </c>
      <c r="C41" s="66">
        <v>0.00011875603057967787</v>
      </c>
      <c r="D41" s="65">
        <v>5</v>
      </c>
      <c r="E41" s="66">
        <v>7.422251911229867E-05</v>
      </c>
      <c r="F41" s="65">
        <v>3</v>
      </c>
      <c r="G41" s="66">
        <v>4.45335114673792E-05</v>
      </c>
      <c r="H41" s="65">
        <v>0</v>
      </c>
      <c r="I41" s="66">
        <v>0</v>
      </c>
    </row>
    <row r="42" spans="1:9" ht="15">
      <c r="A42" s="58" t="s">
        <v>215</v>
      </c>
      <c r="B42" s="65">
        <v>30</v>
      </c>
      <c r="C42" s="66">
        <v>0.00044533511467379205</v>
      </c>
      <c r="D42" s="65">
        <v>18</v>
      </c>
      <c r="E42" s="66">
        <v>0.0002672010688042752</v>
      </c>
      <c r="F42" s="65">
        <v>40</v>
      </c>
      <c r="G42" s="66">
        <v>0.0005937801528983894</v>
      </c>
      <c r="H42" s="65">
        <v>17</v>
      </c>
      <c r="I42" s="66">
        <v>0.0002523565649818155</v>
      </c>
    </row>
    <row r="43" spans="1:9" ht="15">
      <c r="A43" s="58" t="s">
        <v>216</v>
      </c>
      <c r="B43" s="65">
        <v>5</v>
      </c>
      <c r="C43" s="66">
        <v>7.422251911229867E-05</v>
      </c>
      <c r="D43" s="65">
        <v>3</v>
      </c>
      <c r="E43" s="66">
        <v>4.45335114673792E-05</v>
      </c>
      <c r="F43" s="65">
        <v>2</v>
      </c>
      <c r="G43" s="66">
        <v>2.9689007644919467E-05</v>
      </c>
      <c r="H43" s="65">
        <v>3</v>
      </c>
      <c r="I43" s="66">
        <v>4.45335114673792E-05</v>
      </c>
    </row>
    <row r="44" spans="1:9" ht="15">
      <c r="A44" s="58" t="s">
        <v>217</v>
      </c>
      <c r="B44" s="65">
        <v>20</v>
      </c>
      <c r="C44" s="66">
        <v>0.0002968900764491947</v>
      </c>
      <c r="D44" s="65">
        <v>3</v>
      </c>
      <c r="E44" s="66">
        <v>4.45335114673792E-05</v>
      </c>
      <c r="F44" s="65">
        <v>9</v>
      </c>
      <c r="G44" s="66">
        <v>0.0001336005344021376</v>
      </c>
      <c r="H44" s="65">
        <v>20</v>
      </c>
      <c r="I44" s="66">
        <v>0.0002968900764491947</v>
      </c>
    </row>
    <row r="45" spans="1:9" ht="15">
      <c r="A45" s="58" t="s">
        <v>218</v>
      </c>
      <c r="B45" s="65">
        <v>62</v>
      </c>
      <c r="C45" s="66">
        <v>0.0009203592369925036</v>
      </c>
      <c r="D45" s="65">
        <v>23</v>
      </c>
      <c r="E45" s="66">
        <v>0.0003414235879165738</v>
      </c>
      <c r="F45" s="65">
        <v>36</v>
      </c>
      <c r="G45" s="66">
        <v>0.0005344021376085504</v>
      </c>
      <c r="H45" s="65">
        <v>20</v>
      </c>
      <c r="I45" s="66">
        <v>0.0002968900764491947</v>
      </c>
    </row>
    <row r="46" spans="1:9" ht="15">
      <c r="A46" s="61" t="s">
        <v>145</v>
      </c>
      <c r="B46" s="67">
        <v>619</v>
      </c>
      <c r="C46" s="68">
        <v>0.009188747866102576</v>
      </c>
      <c r="D46" s="67">
        <v>361</v>
      </c>
      <c r="E46" s="68">
        <v>0.005358865879907965</v>
      </c>
      <c r="F46" s="67">
        <v>330</v>
      </c>
      <c r="G46" s="68">
        <v>0.004898686261411712</v>
      </c>
      <c r="H46" s="67">
        <v>374</v>
      </c>
      <c r="I46" s="68">
        <v>0.005551844429599942</v>
      </c>
    </row>
    <row r="47" spans="1:9" ht="15.75" thickBot="1">
      <c r="A47" s="152" t="s">
        <v>13</v>
      </c>
      <c r="B47" s="158">
        <v>7188</v>
      </c>
      <c r="C47" s="159">
        <v>0.10670229347584057</v>
      </c>
      <c r="D47" s="158">
        <v>2410</v>
      </c>
      <c r="E47" s="159">
        <v>0.03577525421212796</v>
      </c>
      <c r="F47" s="158">
        <v>5203</v>
      </c>
      <c r="G47" s="159">
        <v>0.07723595338825799</v>
      </c>
      <c r="H47" s="158">
        <v>3588</v>
      </c>
      <c r="I47" s="159">
        <v>0.053262079714985526</v>
      </c>
    </row>
    <row r="48" spans="1:9" ht="15">
      <c r="A48" s="69"/>
      <c r="B48" s="69"/>
      <c r="C48" s="69"/>
      <c r="D48" s="69"/>
      <c r="E48" s="69"/>
      <c r="F48" s="69"/>
      <c r="G48" s="69"/>
      <c r="H48" s="69"/>
      <c r="I48" s="70"/>
    </row>
    <row r="49" spans="1:9" ht="49.5" thickBot="1">
      <c r="A49" s="150" t="s">
        <v>228</v>
      </c>
      <c r="B49" s="151" t="s">
        <v>247</v>
      </c>
      <c r="C49" s="151" t="s">
        <v>11</v>
      </c>
      <c r="D49" s="151" t="s">
        <v>90</v>
      </c>
      <c r="E49" s="151" t="s">
        <v>11</v>
      </c>
      <c r="F49" s="151" t="s">
        <v>249</v>
      </c>
      <c r="G49" s="151" t="s">
        <v>11</v>
      </c>
      <c r="H49" s="151" t="s">
        <v>93</v>
      </c>
      <c r="I49" s="151" t="s">
        <v>11</v>
      </c>
    </row>
    <row r="50" spans="1:9" ht="15" customHeight="1">
      <c r="A50" s="58" t="s">
        <v>202</v>
      </c>
      <c r="B50" s="59">
        <v>526</v>
      </c>
      <c r="C50" s="60">
        <v>0.007808209010613821</v>
      </c>
      <c r="D50" s="59">
        <v>1694</v>
      </c>
      <c r="E50" s="60">
        <v>0.02514658947524679</v>
      </c>
      <c r="F50" s="59">
        <v>857</v>
      </c>
      <c r="G50" s="60">
        <v>0.012721739775847993</v>
      </c>
      <c r="H50" s="59">
        <v>740</v>
      </c>
      <c r="I50" s="60">
        <v>0.010984932828620205</v>
      </c>
    </row>
    <row r="51" spans="1:9" ht="15">
      <c r="A51" s="58" t="s">
        <v>203</v>
      </c>
      <c r="B51" s="59">
        <v>57</v>
      </c>
      <c r="C51" s="60">
        <v>0.0008461367178802049</v>
      </c>
      <c r="D51" s="59">
        <v>113</v>
      </c>
      <c r="E51" s="60">
        <v>0.00167742893193795</v>
      </c>
      <c r="F51" s="59">
        <v>53</v>
      </c>
      <c r="G51" s="60">
        <v>0.0007867587025903659</v>
      </c>
      <c r="H51" s="59">
        <v>80</v>
      </c>
      <c r="I51" s="60">
        <v>0.0011875603057967788</v>
      </c>
    </row>
    <row r="52" spans="1:9" ht="15">
      <c r="A52" s="58" t="s">
        <v>204</v>
      </c>
      <c r="B52" s="59">
        <v>9</v>
      </c>
      <c r="C52" s="60">
        <v>0.0001336005344021376</v>
      </c>
      <c r="D52" s="59">
        <v>17</v>
      </c>
      <c r="E52" s="60">
        <v>0.0002523565649818155</v>
      </c>
      <c r="F52" s="59">
        <v>10</v>
      </c>
      <c r="G52" s="60">
        <v>0.00014844503822459735</v>
      </c>
      <c r="H52" s="59">
        <v>12</v>
      </c>
      <c r="I52" s="60">
        <v>0.0001781340458695168</v>
      </c>
    </row>
    <row r="53" spans="1:9" ht="15">
      <c r="A53" s="58" t="s">
        <v>205</v>
      </c>
      <c r="B53" s="59">
        <v>11</v>
      </c>
      <c r="C53" s="60">
        <v>0.00016328954204705712</v>
      </c>
      <c r="D53" s="59">
        <v>8</v>
      </c>
      <c r="E53" s="60">
        <v>0.00011875603057967787</v>
      </c>
      <c r="F53" s="59">
        <v>4</v>
      </c>
      <c r="G53" s="60">
        <v>5.9378015289838934E-05</v>
      </c>
      <c r="H53" s="59">
        <v>10</v>
      </c>
      <c r="I53" s="60">
        <v>0.00014844503822459735</v>
      </c>
    </row>
    <row r="54" spans="1:9" ht="15">
      <c r="A54" s="58" t="s">
        <v>206</v>
      </c>
      <c r="B54" s="59">
        <v>4</v>
      </c>
      <c r="C54" s="60">
        <v>5.9378015289838934E-05</v>
      </c>
      <c r="D54" s="59">
        <v>15</v>
      </c>
      <c r="E54" s="60">
        <v>0.00022266755733689602</v>
      </c>
      <c r="F54" s="59">
        <v>2</v>
      </c>
      <c r="G54" s="60">
        <v>2.9689007644919467E-05</v>
      </c>
      <c r="H54" s="59">
        <v>0</v>
      </c>
      <c r="I54" s="60">
        <v>0</v>
      </c>
    </row>
    <row r="55" spans="1:9" ht="15">
      <c r="A55" s="58" t="s">
        <v>207</v>
      </c>
      <c r="B55" s="59">
        <v>7</v>
      </c>
      <c r="C55" s="60">
        <v>0.00010391152675721814</v>
      </c>
      <c r="D55" s="59">
        <v>7</v>
      </c>
      <c r="E55" s="60">
        <v>0.00010391152675721814</v>
      </c>
      <c r="F55" s="59">
        <v>1</v>
      </c>
      <c r="G55" s="60">
        <v>1.4844503822459734E-05</v>
      </c>
      <c r="H55" s="59">
        <v>8</v>
      </c>
      <c r="I55" s="60">
        <v>0.00011875603057967787</v>
      </c>
    </row>
    <row r="56" spans="1:9" ht="15">
      <c r="A56" s="58" t="s">
        <v>263</v>
      </c>
      <c r="B56" s="59">
        <v>83</v>
      </c>
      <c r="C56" s="60">
        <v>0.001232093817264158</v>
      </c>
      <c r="D56" s="59">
        <v>299</v>
      </c>
      <c r="E56" s="60">
        <v>0.0044385066429154605</v>
      </c>
      <c r="F56" s="59">
        <v>110</v>
      </c>
      <c r="G56" s="60">
        <v>0.001632895420470571</v>
      </c>
      <c r="H56" s="59">
        <v>118</v>
      </c>
      <c r="I56" s="60">
        <v>0.0017516514510502487</v>
      </c>
    </row>
    <row r="57" spans="1:9" ht="15">
      <c r="A57" s="58" t="s">
        <v>208</v>
      </c>
      <c r="B57" s="59">
        <v>62</v>
      </c>
      <c r="C57" s="60">
        <v>0.0009203592369925036</v>
      </c>
      <c r="D57" s="59">
        <v>190</v>
      </c>
      <c r="E57" s="60">
        <v>0.0028204557262673496</v>
      </c>
      <c r="F57" s="59">
        <v>93</v>
      </c>
      <c r="G57" s="60">
        <v>0.0013805388554887555</v>
      </c>
      <c r="H57" s="59">
        <v>131</v>
      </c>
      <c r="I57" s="60">
        <v>0.0019446300007422252</v>
      </c>
    </row>
    <row r="58" spans="1:9" ht="15">
      <c r="A58" s="58" t="s">
        <v>209</v>
      </c>
      <c r="B58" s="59">
        <v>3344</v>
      </c>
      <c r="C58" s="60">
        <v>0.04964002078230536</v>
      </c>
      <c r="D58" s="59">
        <v>7363</v>
      </c>
      <c r="E58" s="60">
        <v>0.10930008164477104</v>
      </c>
      <c r="F58" s="59">
        <v>3289</v>
      </c>
      <c r="G58" s="60">
        <v>0.04882357307207006</v>
      </c>
      <c r="H58" s="59">
        <v>4392</v>
      </c>
      <c r="I58" s="60">
        <v>0.06519706078824315</v>
      </c>
    </row>
    <row r="59" spans="1:9" ht="15">
      <c r="A59" s="58" t="s">
        <v>210</v>
      </c>
      <c r="B59" s="59">
        <v>1</v>
      </c>
      <c r="C59" s="60">
        <v>1.4844503822459734E-05</v>
      </c>
      <c r="D59" s="59">
        <v>10</v>
      </c>
      <c r="E59" s="60">
        <v>0.00014844503822459735</v>
      </c>
      <c r="F59" s="59">
        <v>0</v>
      </c>
      <c r="G59" s="60">
        <v>0</v>
      </c>
      <c r="H59" s="59">
        <v>6</v>
      </c>
      <c r="I59" s="60">
        <v>8.90670229347584E-05</v>
      </c>
    </row>
    <row r="60" spans="1:9" ht="15">
      <c r="A60" s="58" t="s">
        <v>211</v>
      </c>
      <c r="B60" s="59">
        <v>50</v>
      </c>
      <c r="C60" s="60">
        <v>0.0007422251911229867</v>
      </c>
      <c r="D60" s="59">
        <v>311</v>
      </c>
      <c r="E60" s="60">
        <v>0.004616640688784977</v>
      </c>
      <c r="F60" s="59">
        <v>175</v>
      </c>
      <c r="G60" s="60">
        <v>0.002597788168930454</v>
      </c>
      <c r="H60" s="59">
        <v>139</v>
      </c>
      <c r="I60" s="60">
        <v>0.002063386031321903</v>
      </c>
    </row>
    <row r="61" spans="1:9" ht="15">
      <c r="A61" s="58" t="s">
        <v>212</v>
      </c>
      <c r="B61" s="59">
        <v>44</v>
      </c>
      <c r="C61" s="60">
        <v>0.0006531581681882285</v>
      </c>
      <c r="D61" s="59">
        <v>131</v>
      </c>
      <c r="E61" s="60">
        <v>0.0019446300007422252</v>
      </c>
      <c r="F61" s="59">
        <v>46</v>
      </c>
      <c r="G61" s="60">
        <v>0.0006828471758331476</v>
      </c>
      <c r="H61" s="59">
        <v>68</v>
      </c>
      <c r="I61" s="60">
        <v>0.001009426259927262</v>
      </c>
    </row>
    <row r="62" spans="1:9" ht="15">
      <c r="A62" s="58" t="s">
        <v>213</v>
      </c>
      <c r="B62" s="59">
        <v>1</v>
      </c>
      <c r="C62" s="60">
        <v>1.4844503822459734E-05</v>
      </c>
      <c r="D62" s="59">
        <v>5</v>
      </c>
      <c r="E62" s="60">
        <v>7.422251911229867E-05</v>
      </c>
      <c r="F62" s="59">
        <v>2</v>
      </c>
      <c r="G62" s="60">
        <v>2.9689007644919467E-05</v>
      </c>
      <c r="H62" s="59">
        <v>1</v>
      </c>
      <c r="I62" s="60">
        <v>1.4844503822459734E-05</v>
      </c>
    </row>
    <row r="63" spans="1:9" ht="15">
      <c r="A63" s="58" t="s">
        <v>214</v>
      </c>
      <c r="B63" s="59">
        <v>32</v>
      </c>
      <c r="C63" s="60">
        <v>0.00047502412231871147</v>
      </c>
      <c r="D63" s="59">
        <v>64</v>
      </c>
      <c r="E63" s="60">
        <v>0.0009500482446374229</v>
      </c>
      <c r="F63" s="59">
        <v>35</v>
      </c>
      <c r="G63" s="60">
        <v>0.0005195576337860907</v>
      </c>
      <c r="H63" s="59">
        <v>23</v>
      </c>
      <c r="I63" s="60">
        <v>0.0003414235879165738</v>
      </c>
    </row>
    <row r="64" spans="1:9" ht="15">
      <c r="A64" s="58" t="s">
        <v>219</v>
      </c>
      <c r="B64" s="59">
        <v>2</v>
      </c>
      <c r="C64" s="60">
        <v>2.9689007644919467E-05</v>
      </c>
      <c r="D64" s="59">
        <v>12</v>
      </c>
      <c r="E64" s="60">
        <v>0.0001781340458695168</v>
      </c>
      <c r="F64" s="59">
        <v>5</v>
      </c>
      <c r="G64" s="60">
        <v>7.422251911229867E-05</v>
      </c>
      <c r="H64" s="59">
        <v>10</v>
      </c>
      <c r="I64" s="60">
        <v>0.00014844503822459735</v>
      </c>
    </row>
    <row r="65" spans="1:9" ht="15">
      <c r="A65" s="58" t="s">
        <v>215</v>
      </c>
      <c r="B65" s="59">
        <v>34</v>
      </c>
      <c r="C65" s="60">
        <v>0.000504713129963631</v>
      </c>
      <c r="D65" s="59">
        <v>65</v>
      </c>
      <c r="E65" s="60">
        <v>0.0009648927484598827</v>
      </c>
      <c r="F65" s="59">
        <v>37</v>
      </c>
      <c r="G65" s="60">
        <v>0.0005492466414310102</v>
      </c>
      <c r="H65" s="59">
        <v>29</v>
      </c>
      <c r="I65" s="60">
        <v>0.00043049061085133236</v>
      </c>
    </row>
    <row r="66" spans="1:9" ht="15">
      <c r="A66" s="58" t="s">
        <v>216</v>
      </c>
      <c r="B66" s="59">
        <v>3</v>
      </c>
      <c r="C66" s="60">
        <v>4.45335114673792E-05</v>
      </c>
      <c r="D66" s="59">
        <v>3</v>
      </c>
      <c r="E66" s="60">
        <v>4.45335114673792E-05</v>
      </c>
      <c r="F66" s="59">
        <v>5</v>
      </c>
      <c r="G66" s="60">
        <v>7.422251911229867E-05</v>
      </c>
      <c r="H66" s="59">
        <v>7</v>
      </c>
      <c r="I66" s="60">
        <v>0.00010391152675721814</v>
      </c>
    </row>
    <row r="67" spans="1:9" ht="15">
      <c r="A67" s="58" t="s">
        <v>217</v>
      </c>
      <c r="B67" s="59">
        <v>15</v>
      </c>
      <c r="C67" s="60">
        <v>0.00022266755733689602</v>
      </c>
      <c r="D67" s="59">
        <v>26</v>
      </c>
      <c r="E67" s="60">
        <v>0.00038595709938395314</v>
      </c>
      <c r="F67" s="59">
        <v>11</v>
      </c>
      <c r="G67" s="60">
        <v>0.00016328954204705712</v>
      </c>
      <c r="H67" s="59">
        <v>9</v>
      </c>
      <c r="I67" s="60">
        <v>0.0001336005344021376</v>
      </c>
    </row>
    <row r="68" spans="1:9" ht="15">
      <c r="A68" s="58" t="s">
        <v>218</v>
      </c>
      <c r="B68" s="59">
        <v>30</v>
      </c>
      <c r="C68" s="60">
        <v>0.00044533511467379205</v>
      </c>
      <c r="D68" s="59">
        <v>100</v>
      </c>
      <c r="E68" s="60">
        <v>0.0014844503822459734</v>
      </c>
      <c r="F68" s="59">
        <v>36</v>
      </c>
      <c r="G68" s="60">
        <v>0.0005344021376085504</v>
      </c>
      <c r="H68" s="59">
        <v>78</v>
      </c>
      <c r="I68" s="60">
        <v>0.0011578712981518593</v>
      </c>
    </row>
    <row r="69" spans="1:9" ht="15">
      <c r="A69" s="61" t="s">
        <v>145</v>
      </c>
      <c r="B69" s="62">
        <v>282</v>
      </c>
      <c r="C69" s="63">
        <v>0.004186150077933645</v>
      </c>
      <c r="D69" s="62">
        <v>1852</v>
      </c>
      <c r="E69" s="63">
        <v>0.027492021079195426</v>
      </c>
      <c r="F69" s="62">
        <v>966</v>
      </c>
      <c r="G69" s="63">
        <v>0.014339790692496104</v>
      </c>
      <c r="H69" s="62">
        <v>628</v>
      </c>
      <c r="I69" s="63">
        <v>0.009322348400504714</v>
      </c>
    </row>
    <row r="70" spans="1:9" ht="15.75" thickBot="1">
      <c r="A70" s="152" t="s">
        <v>13</v>
      </c>
      <c r="B70" s="153">
        <v>4597</v>
      </c>
      <c r="C70" s="154">
        <v>0.0682401840718474</v>
      </c>
      <c r="D70" s="153">
        <v>12285</v>
      </c>
      <c r="E70" s="154">
        <v>0.18236472945891782</v>
      </c>
      <c r="F70" s="153">
        <v>5737</v>
      </c>
      <c r="G70" s="154">
        <v>0.08516291842945149</v>
      </c>
      <c r="H70" s="153">
        <v>6489</v>
      </c>
      <c r="I70" s="154">
        <v>0.09632598530394124</v>
      </c>
    </row>
    <row r="71" spans="1:9" ht="15">
      <c r="A71" s="64"/>
      <c r="B71" s="69"/>
      <c r="C71" s="69"/>
      <c r="D71" s="69"/>
      <c r="E71" s="69"/>
      <c r="F71" s="69"/>
      <c r="G71" s="69"/>
      <c r="H71" s="69"/>
      <c r="I71" s="69"/>
    </row>
    <row r="72" spans="1:9" ht="15.75" thickBot="1">
      <c r="A72" s="150" t="s">
        <v>228</v>
      </c>
      <c r="B72" s="151" t="s">
        <v>229</v>
      </c>
      <c r="C72" s="151" t="s">
        <v>11</v>
      </c>
      <c r="D72" s="151" t="s">
        <v>13</v>
      </c>
      <c r="E72" s="151" t="s">
        <v>11</v>
      </c>
      <c r="F72" s="69"/>
      <c r="G72" s="69"/>
      <c r="H72" s="69"/>
      <c r="I72" s="69"/>
    </row>
    <row r="73" spans="1:9" ht="15">
      <c r="A73" s="58" t="s">
        <v>202</v>
      </c>
      <c r="B73" s="59">
        <v>369</v>
      </c>
      <c r="C73" s="60">
        <v>0.005477621910487642</v>
      </c>
      <c r="D73" s="59">
        <v>8233</v>
      </c>
      <c r="E73" s="60">
        <v>0.122214799970311</v>
      </c>
      <c r="F73" s="69"/>
      <c r="G73" s="69"/>
      <c r="H73" s="69"/>
      <c r="I73" s="69"/>
    </row>
    <row r="74" spans="1:9" ht="15">
      <c r="A74" s="58" t="s">
        <v>203</v>
      </c>
      <c r="B74" s="59">
        <v>32</v>
      </c>
      <c r="C74" s="60">
        <v>0.00047502412231871147</v>
      </c>
      <c r="D74" s="59">
        <v>680</v>
      </c>
      <c r="E74" s="60">
        <v>0.010094262599272619</v>
      </c>
      <c r="F74" s="69"/>
      <c r="G74" s="69"/>
      <c r="H74" s="69"/>
      <c r="I74" s="69"/>
    </row>
    <row r="75" spans="1:9" ht="15">
      <c r="A75" s="58" t="s">
        <v>204</v>
      </c>
      <c r="B75" s="59">
        <v>5</v>
      </c>
      <c r="C75" s="60">
        <v>7.422251911229867E-05</v>
      </c>
      <c r="D75" s="59">
        <v>126</v>
      </c>
      <c r="E75" s="60">
        <v>0.0018704074816299266</v>
      </c>
      <c r="F75" s="69"/>
      <c r="G75" s="69"/>
      <c r="H75" s="69"/>
      <c r="I75" s="69"/>
    </row>
    <row r="76" spans="1:9" ht="15">
      <c r="A76" s="58" t="s">
        <v>205</v>
      </c>
      <c r="B76" s="59">
        <v>3</v>
      </c>
      <c r="C76" s="60">
        <v>4.45335114673792E-05</v>
      </c>
      <c r="D76" s="59">
        <v>81</v>
      </c>
      <c r="E76" s="60">
        <v>0.0012024048096192384</v>
      </c>
      <c r="F76" s="69"/>
      <c r="G76" s="69"/>
      <c r="H76" s="69"/>
      <c r="I76" s="69"/>
    </row>
    <row r="77" spans="1:9" ht="15">
      <c r="A77" s="58" t="s">
        <v>206</v>
      </c>
      <c r="B77" s="59">
        <v>2</v>
      </c>
      <c r="C77" s="60">
        <v>2.9689007644919467E-05</v>
      </c>
      <c r="D77" s="59">
        <v>57</v>
      </c>
      <c r="E77" s="60">
        <v>0.0008461367178802049</v>
      </c>
      <c r="F77" s="69"/>
      <c r="G77" s="69"/>
      <c r="H77" s="69"/>
      <c r="I77" s="69"/>
    </row>
    <row r="78" spans="1:9" ht="15">
      <c r="A78" s="58" t="s">
        <v>207</v>
      </c>
      <c r="B78" s="59">
        <v>1</v>
      </c>
      <c r="C78" s="60">
        <v>1.4844503822459734E-05</v>
      </c>
      <c r="D78" s="59">
        <v>58</v>
      </c>
      <c r="E78" s="60">
        <v>0.0008609812217026647</v>
      </c>
      <c r="F78" s="69"/>
      <c r="G78" s="69"/>
      <c r="H78" s="69"/>
      <c r="I78" s="69"/>
    </row>
    <row r="79" spans="1:9" ht="15">
      <c r="A79" s="58" t="s">
        <v>263</v>
      </c>
      <c r="B79" s="59">
        <v>53</v>
      </c>
      <c r="C79" s="60">
        <v>0.0007867587025903659</v>
      </c>
      <c r="D79" s="59">
        <v>1267</v>
      </c>
      <c r="E79" s="60">
        <v>0.018807986343056485</v>
      </c>
      <c r="F79" s="69"/>
      <c r="G79" s="69"/>
      <c r="H79" s="69"/>
      <c r="I79" s="69"/>
    </row>
    <row r="80" spans="1:9" ht="15">
      <c r="A80" s="58" t="s">
        <v>208</v>
      </c>
      <c r="B80" s="59">
        <v>40</v>
      </c>
      <c r="C80" s="60">
        <v>0.0005937801528983894</v>
      </c>
      <c r="D80" s="59">
        <v>1068</v>
      </c>
      <c r="E80" s="60">
        <v>0.015853930082386995</v>
      </c>
      <c r="F80" s="69"/>
      <c r="G80" s="69"/>
      <c r="H80" s="69"/>
      <c r="I80" s="69"/>
    </row>
    <row r="81" spans="1:9" ht="15">
      <c r="A81" s="58" t="s">
        <v>209</v>
      </c>
      <c r="B81" s="59">
        <v>1508</v>
      </c>
      <c r="C81" s="60">
        <v>0.02238551176426928</v>
      </c>
      <c r="D81" s="59">
        <v>43846</v>
      </c>
      <c r="E81" s="60">
        <v>0.6508721145995695</v>
      </c>
      <c r="F81" s="69"/>
      <c r="G81" s="69"/>
      <c r="H81" s="69"/>
      <c r="I81" s="69"/>
    </row>
    <row r="82" spans="1:9" ht="15">
      <c r="A82" s="58" t="s">
        <v>210</v>
      </c>
      <c r="B82" s="59">
        <v>2</v>
      </c>
      <c r="C82" s="60">
        <v>2.9689007644919467E-05</v>
      </c>
      <c r="D82" s="59">
        <v>45</v>
      </c>
      <c r="E82" s="60">
        <v>0.0006680026720106881</v>
      </c>
      <c r="F82" s="69"/>
      <c r="G82" s="69"/>
      <c r="H82" s="69"/>
      <c r="I82" s="69"/>
    </row>
    <row r="83" spans="1:9" ht="15">
      <c r="A83" s="58" t="s">
        <v>211</v>
      </c>
      <c r="B83" s="59">
        <v>53</v>
      </c>
      <c r="C83" s="60">
        <v>0.0007867587025903659</v>
      </c>
      <c r="D83" s="59">
        <v>1438</v>
      </c>
      <c r="E83" s="60">
        <v>0.021346396496697097</v>
      </c>
      <c r="F83" s="69"/>
      <c r="G83" s="69"/>
      <c r="H83" s="69"/>
      <c r="I83" s="69"/>
    </row>
    <row r="84" spans="1:9" ht="15">
      <c r="A84" s="58" t="s">
        <v>212</v>
      </c>
      <c r="B84" s="59">
        <v>55</v>
      </c>
      <c r="C84" s="60">
        <v>0.0008164477102352855</v>
      </c>
      <c r="D84" s="59">
        <v>646</v>
      </c>
      <c r="E84" s="60">
        <v>0.009589549469308989</v>
      </c>
      <c r="F84" s="69"/>
      <c r="G84" s="69"/>
      <c r="H84" s="69"/>
      <c r="I84" s="69"/>
    </row>
    <row r="85" spans="1:9" ht="15">
      <c r="A85" s="58" t="s">
        <v>213</v>
      </c>
      <c r="B85" s="59">
        <v>1</v>
      </c>
      <c r="C85" s="60">
        <v>1.4844503822459734E-05</v>
      </c>
      <c r="D85" s="59">
        <v>34</v>
      </c>
      <c r="E85" s="60">
        <v>0.000504713129963631</v>
      </c>
      <c r="F85" s="69"/>
      <c r="G85" s="69"/>
      <c r="H85" s="69"/>
      <c r="I85" s="69"/>
    </row>
    <row r="86" spans="1:9" ht="15">
      <c r="A86" s="58" t="s">
        <v>214</v>
      </c>
      <c r="B86" s="59">
        <v>11</v>
      </c>
      <c r="C86" s="60">
        <v>0.00016328954204705712</v>
      </c>
      <c r="D86" s="59">
        <v>364</v>
      </c>
      <c r="E86" s="60">
        <v>0.005403399391375343</v>
      </c>
      <c r="F86" s="69"/>
      <c r="G86" s="69"/>
      <c r="H86" s="69"/>
      <c r="I86" s="69"/>
    </row>
    <row r="87" spans="1:9" ht="15">
      <c r="A87" s="58" t="s">
        <v>219</v>
      </c>
      <c r="B87" s="59">
        <v>2</v>
      </c>
      <c r="C87" s="60">
        <v>2.9689007644919467E-05</v>
      </c>
      <c r="D87" s="59">
        <v>72</v>
      </c>
      <c r="E87" s="60">
        <v>0.0010688042752171009</v>
      </c>
      <c r="F87" s="69"/>
      <c r="G87" s="69"/>
      <c r="H87" s="69"/>
      <c r="I87" s="69"/>
    </row>
    <row r="88" spans="1:9" ht="15">
      <c r="A88" s="58" t="s">
        <v>215</v>
      </c>
      <c r="B88" s="59">
        <v>15</v>
      </c>
      <c r="C88" s="60">
        <v>0.00022266755733689602</v>
      </c>
      <c r="D88" s="59">
        <v>405</v>
      </c>
      <c r="E88" s="60">
        <v>0.006012024048096193</v>
      </c>
      <c r="F88" s="69"/>
      <c r="G88" s="69"/>
      <c r="H88" s="69"/>
      <c r="I88" s="69"/>
    </row>
    <row r="89" spans="1:9" ht="15">
      <c r="A89" s="58" t="s">
        <v>216</v>
      </c>
      <c r="B89" s="59">
        <v>1</v>
      </c>
      <c r="C89" s="60">
        <v>1.4844503822459734E-05</v>
      </c>
      <c r="D89" s="59">
        <v>46</v>
      </c>
      <c r="E89" s="60">
        <v>0.0006828471758331476</v>
      </c>
      <c r="F89" s="69"/>
      <c r="G89" s="69"/>
      <c r="H89" s="69"/>
      <c r="I89" s="69"/>
    </row>
    <row r="90" spans="1:9" ht="15">
      <c r="A90" s="58" t="s">
        <v>217</v>
      </c>
      <c r="B90" s="59">
        <v>6</v>
      </c>
      <c r="C90" s="60">
        <v>8.90670229347584E-05</v>
      </c>
      <c r="D90" s="59">
        <v>163</v>
      </c>
      <c r="E90" s="60">
        <v>0.0024196541230609367</v>
      </c>
      <c r="F90" s="69"/>
      <c r="G90" s="69"/>
      <c r="H90" s="69"/>
      <c r="I90" s="69"/>
    </row>
    <row r="91" spans="1:9" ht="15">
      <c r="A91" s="58" t="s">
        <v>218</v>
      </c>
      <c r="B91" s="59">
        <v>17</v>
      </c>
      <c r="C91" s="60">
        <v>0.0002523565649818155</v>
      </c>
      <c r="D91" s="59">
        <v>584</v>
      </c>
      <c r="E91" s="60">
        <v>0.008669190232316484</v>
      </c>
      <c r="F91" s="69"/>
      <c r="G91" s="69"/>
      <c r="H91" s="69"/>
      <c r="I91" s="69"/>
    </row>
    <row r="92" spans="1:9" ht="15">
      <c r="A92" s="61" t="s">
        <v>145</v>
      </c>
      <c r="B92" s="62">
        <v>158</v>
      </c>
      <c r="C92" s="63">
        <v>0.002345431603948638</v>
      </c>
      <c r="D92" s="62">
        <v>8152</v>
      </c>
      <c r="E92" s="63">
        <v>0.12101239516069176</v>
      </c>
      <c r="F92" s="71"/>
      <c r="G92" s="71"/>
      <c r="H92" s="71"/>
      <c r="I92" s="71"/>
    </row>
    <row r="93" spans="1:9" ht="15.75" thickBot="1">
      <c r="A93" s="152" t="s">
        <v>13</v>
      </c>
      <c r="B93" s="153">
        <v>2334</v>
      </c>
      <c r="C93" s="154">
        <v>0.03464707192162102</v>
      </c>
      <c r="D93" s="153">
        <v>67365</v>
      </c>
      <c r="E93" s="160">
        <v>1</v>
      </c>
      <c r="F93" s="9"/>
      <c r="G93" s="9"/>
      <c r="H93" s="9"/>
      <c r="I93" s="9"/>
    </row>
    <row r="94" spans="1:9" ht="15">
      <c r="A94" s="35" t="s">
        <v>282</v>
      </c>
      <c r="B94" s="69"/>
      <c r="C94" s="69"/>
      <c r="D94" s="69"/>
      <c r="E94" s="69"/>
      <c r="F94" s="69"/>
      <c r="G94" s="69"/>
      <c r="H94" s="69"/>
      <c r="I94" s="69"/>
    </row>
    <row r="95" ht="15">
      <c r="A95" s="89" t="s">
        <v>241</v>
      </c>
    </row>
  </sheetData>
  <sheetProtection/>
  <hyperlinks>
    <hyperlink ref="A9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4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7.00390625" style="0" customWidth="1"/>
    <col min="3" max="3" width="7.00390625" style="0" bestFit="1" customWidth="1"/>
    <col min="5" max="5" width="7.00390625" style="0" bestFit="1" customWidth="1"/>
    <col min="7" max="7" width="7.00390625" style="0" bestFit="1" customWidth="1"/>
  </cols>
  <sheetData>
    <row r="1" spans="1:9" s="2" customFormat="1" ht="15">
      <c r="A1" s="2" t="s">
        <v>250</v>
      </c>
      <c r="I1" s="260"/>
    </row>
    <row r="2" spans="1:9" ht="15">
      <c r="A2" s="13">
        <v>2020</v>
      </c>
      <c r="I2" s="260"/>
    </row>
    <row r="3" ht="15">
      <c r="I3" s="260"/>
    </row>
    <row r="4" spans="1:9" ht="26.25" thickBot="1">
      <c r="A4" s="161" t="s">
        <v>231</v>
      </c>
      <c r="B4" s="162" t="s">
        <v>10</v>
      </c>
      <c r="C4" s="162" t="s">
        <v>11</v>
      </c>
      <c r="D4" s="162" t="s">
        <v>12</v>
      </c>
      <c r="E4" s="162" t="s">
        <v>11</v>
      </c>
      <c r="F4" s="162" t="s">
        <v>13</v>
      </c>
      <c r="G4" s="162" t="s">
        <v>11</v>
      </c>
      <c r="I4" s="260"/>
    </row>
    <row r="5" spans="1:9" ht="15">
      <c r="A5" s="72" t="s">
        <v>40</v>
      </c>
      <c r="B5" s="73">
        <v>1297</v>
      </c>
      <c r="C5" s="74">
        <v>0.019253321457730274</v>
      </c>
      <c r="D5" s="73">
        <v>947</v>
      </c>
      <c r="E5" s="74">
        <v>0.014057745119869368</v>
      </c>
      <c r="F5" s="73">
        <v>2244</v>
      </c>
      <c r="G5" s="74">
        <v>0.03331106657759964</v>
      </c>
      <c r="I5" s="260"/>
    </row>
    <row r="6" spans="1:9" ht="15">
      <c r="A6" s="72" t="s">
        <v>41</v>
      </c>
      <c r="B6" s="73">
        <v>1529</v>
      </c>
      <c r="C6" s="74">
        <v>0.022697246344540935</v>
      </c>
      <c r="D6" s="73">
        <v>2097</v>
      </c>
      <c r="E6" s="74">
        <v>0.031128924515698063</v>
      </c>
      <c r="F6" s="73">
        <v>3626</v>
      </c>
      <c r="G6" s="74">
        <v>0.053826170860239</v>
      </c>
      <c r="I6" s="260"/>
    </row>
    <row r="7" spans="1:9" ht="15">
      <c r="A7" s="72" t="s">
        <v>233</v>
      </c>
      <c r="B7" s="73">
        <v>541</v>
      </c>
      <c r="C7" s="74">
        <v>0.008030876567950717</v>
      </c>
      <c r="D7" s="73">
        <v>422</v>
      </c>
      <c r="E7" s="74">
        <v>0.006264380613078008</v>
      </c>
      <c r="F7" s="73">
        <v>963</v>
      </c>
      <c r="G7" s="74">
        <v>0.014295257181028724</v>
      </c>
      <c r="I7" s="260"/>
    </row>
    <row r="8" spans="1:9" ht="15">
      <c r="A8" s="72" t="s">
        <v>144</v>
      </c>
      <c r="B8" s="73">
        <v>29333</v>
      </c>
      <c r="C8" s="74">
        <v>0.43543383062421137</v>
      </c>
      <c r="D8" s="73">
        <v>29881</v>
      </c>
      <c r="E8" s="74">
        <v>0.4435686187189194</v>
      </c>
      <c r="F8" s="73">
        <v>59214</v>
      </c>
      <c r="G8" s="74">
        <v>0.8790024493431307</v>
      </c>
      <c r="I8" s="260"/>
    </row>
    <row r="9" spans="1:9" ht="15">
      <c r="A9" s="72" t="s">
        <v>232</v>
      </c>
      <c r="B9" s="73">
        <v>494</v>
      </c>
      <c r="C9" s="74">
        <v>0.007333184888295109</v>
      </c>
      <c r="D9" s="73">
        <v>526</v>
      </c>
      <c r="E9" s="74">
        <v>0.007808209010613821</v>
      </c>
      <c r="F9" s="73">
        <v>1020</v>
      </c>
      <c r="G9" s="74">
        <v>0.01514139389890893</v>
      </c>
      <c r="I9" s="260"/>
    </row>
    <row r="10" spans="1:9" ht="15">
      <c r="A10" s="72" t="s">
        <v>234</v>
      </c>
      <c r="B10" s="73">
        <v>5</v>
      </c>
      <c r="C10" s="74">
        <v>7.422251911229867E-05</v>
      </c>
      <c r="D10" s="73">
        <v>2</v>
      </c>
      <c r="E10" s="74">
        <v>2.9689007644919467E-05</v>
      </c>
      <c r="F10" s="73">
        <v>7</v>
      </c>
      <c r="G10" s="74">
        <v>0.00010391152675721814</v>
      </c>
      <c r="I10" s="260"/>
    </row>
    <row r="11" spans="1:9" ht="15">
      <c r="A11" s="72" t="s">
        <v>39</v>
      </c>
      <c r="B11" s="73">
        <v>118</v>
      </c>
      <c r="C11" s="74">
        <v>0.0017516514510502487</v>
      </c>
      <c r="D11" s="73">
        <v>173</v>
      </c>
      <c r="E11" s="74">
        <v>0.0025680991612855334</v>
      </c>
      <c r="F11" s="73">
        <v>291</v>
      </c>
      <c r="G11" s="74">
        <v>0.004319750612335783</v>
      </c>
      <c r="I11" s="260"/>
    </row>
    <row r="12" spans="1:8" ht="15.75" thickBot="1">
      <c r="A12" s="163" t="s">
        <v>13</v>
      </c>
      <c r="B12" s="164">
        <v>33317</v>
      </c>
      <c r="C12" s="165">
        <v>0.49457433385289096</v>
      </c>
      <c r="D12" s="164">
        <v>34048</v>
      </c>
      <c r="E12" s="165">
        <v>0.505425666147109</v>
      </c>
      <c r="F12" s="164">
        <v>67365</v>
      </c>
      <c r="G12" s="166">
        <v>1</v>
      </c>
      <c r="H12" s="231"/>
    </row>
    <row r="13" spans="1:7" ht="15">
      <c r="A13" s="296" t="s">
        <v>292</v>
      </c>
      <c r="B13" s="295"/>
      <c r="C13" s="295"/>
      <c r="D13" s="295"/>
      <c r="E13" s="295"/>
      <c r="F13" s="295"/>
      <c r="G13" s="295"/>
    </row>
    <row r="14" ht="15">
      <c r="A14" s="89" t="s">
        <v>241</v>
      </c>
    </row>
  </sheetData>
  <sheetProtection/>
  <mergeCells count="1">
    <mergeCell ref="A13:G13"/>
  </mergeCells>
  <hyperlinks>
    <hyperlink ref="A14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1"/>
  <sheetViews>
    <sheetView showGridLines="0" view="pageLayout" workbookViewId="0" topLeftCell="A1">
      <selection activeCell="E41" sqref="E41"/>
    </sheetView>
  </sheetViews>
  <sheetFormatPr defaultColWidth="11.421875" defaultRowHeight="15"/>
  <cols>
    <col min="1" max="1" width="13.28125" style="0" customWidth="1"/>
  </cols>
  <sheetData>
    <row r="1" s="2" customFormat="1" ht="15">
      <c r="A1" s="8" t="s">
        <v>251</v>
      </c>
    </row>
    <row r="2" ht="15">
      <c r="A2" s="93">
        <v>2020</v>
      </c>
    </row>
    <row r="3" ht="12.75" customHeight="1"/>
    <row r="4" spans="1:7" ht="21" customHeight="1" thickBot="1">
      <c r="A4" s="167" t="s">
        <v>43</v>
      </c>
      <c r="B4" s="168" t="s">
        <v>10</v>
      </c>
      <c r="C4" s="168" t="s">
        <v>11</v>
      </c>
      <c r="D4" s="168" t="s">
        <v>12</v>
      </c>
      <c r="E4" s="168" t="s">
        <v>11</v>
      </c>
      <c r="F4" s="168" t="s">
        <v>13</v>
      </c>
      <c r="G4" s="168" t="s">
        <v>11</v>
      </c>
    </row>
    <row r="5" spans="1:7" ht="15">
      <c r="A5" s="75" t="s">
        <v>44</v>
      </c>
      <c r="B5" s="76">
        <v>1176</v>
      </c>
      <c r="C5" s="77">
        <v>0.14425907752698724</v>
      </c>
      <c r="D5" s="76">
        <v>882</v>
      </c>
      <c r="E5" s="77">
        <v>0.10819430814524043</v>
      </c>
      <c r="F5" s="76">
        <v>2058</v>
      </c>
      <c r="G5" s="77">
        <v>0.2524533856722277</v>
      </c>
    </row>
    <row r="6" spans="1:7" ht="15">
      <c r="A6" s="75" t="s">
        <v>49</v>
      </c>
      <c r="B6" s="76">
        <v>264</v>
      </c>
      <c r="C6" s="77">
        <v>0.0323846908734053</v>
      </c>
      <c r="D6" s="76">
        <v>336</v>
      </c>
      <c r="E6" s="77">
        <v>0.04121687929342492</v>
      </c>
      <c r="F6" s="76">
        <v>600</v>
      </c>
      <c r="G6" s="77">
        <v>0.07360157016683022</v>
      </c>
    </row>
    <row r="7" spans="1:7" ht="15">
      <c r="A7" s="75" t="s">
        <v>51</v>
      </c>
      <c r="B7" s="76">
        <v>203</v>
      </c>
      <c r="C7" s="77">
        <v>0.02490186457311089</v>
      </c>
      <c r="D7" s="76">
        <v>206</v>
      </c>
      <c r="E7" s="77">
        <v>0.025269872423945045</v>
      </c>
      <c r="F7" s="76">
        <v>409</v>
      </c>
      <c r="G7" s="77">
        <v>0.05017173699705593</v>
      </c>
    </row>
    <row r="8" spans="1:7" ht="15">
      <c r="A8" s="75" t="s">
        <v>46</v>
      </c>
      <c r="B8" s="76">
        <v>197</v>
      </c>
      <c r="C8" s="77">
        <v>0.024165848871442592</v>
      </c>
      <c r="D8" s="76">
        <v>205</v>
      </c>
      <c r="E8" s="77">
        <v>0.02514720314033366</v>
      </c>
      <c r="F8" s="76">
        <v>402</v>
      </c>
      <c r="G8" s="77">
        <v>0.04931305201177625</v>
      </c>
    </row>
    <row r="9" spans="1:7" ht="15">
      <c r="A9" s="75" t="s">
        <v>52</v>
      </c>
      <c r="B9" s="76">
        <v>185</v>
      </c>
      <c r="C9" s="77">
        <v>0.02269381746810599</v>
      </c>
      <c r="D9" s="76">
        <v>215</v>
      </c>
      <c r="E9" s="77">
        <v>0.0263738959764475</v>
      </c>
      <c r="F9" s="76">
        <v>400</v>
      </c>
      <c r="G9" s="77">
        <v>0.04906771344455349</v>
      </c>
    </row>
    <row r="10" spans="1:7" ht="15">
      <c r="A10" s="75" t="s">
        <v>55</v>
      </c>
      <c r="B10" s="76">
        <v>145</v>
      </c>
      <c r="C10" s="77">
        <v>0.01778704612365064</v>
      </c>
      <c r="D10" s="76">
        <v>223</v>
      </c>
      <c r="E10" s="77">
        <v>0.027355250245338567</v>
      </c>
      <c r="F10" s="76">
        <v>368</v>
      </c>
      <c r="G10" s="77">
        <v>0.045142296368989206</v>
      </c>
    </row>
    <row r="11" spans="1:7" ht="15">
      <c r="A11" s="75" t="s">
        <v>60</v>
      </c>
      <c r="B11" s="76">
        <v>145</v>
      </c>
      <c r="C11" s="77">
        <v>0.01778704612365064</v>
      </c>
      <c r="D11" s="76">
        <v>191</v>
      </c>
      <c r="E11" s="77">
        <v>0.02342983316977429</v>
      </c>
      <c r="F11" s="76">
        <v>336</v>
      </c>
      <c r="G11" s="77">
        <v>0.04121687929342492</v>
      </c>
    </row>
    <row r="12" spans="1:7" ht="15">
      <c r="A12" s="75" t="s">
        <v>45</v>
      </c>
      <c r="B12" s="76">
        <v>127</v>
      </c>
      <c r="C12" s="77">
        <v>0.015578999018645729</v>
      </c>
      <c r="D12" s="76">
        <v>164</v>
      </c>
      <c r="E12" s="77">
        <v>0.020117762512266924</v>
      </c>
      <c r="F12" s="76">
        <v>291</v>
      </c>
      <c r="G12" s="77">
        <v>0.03569676153091266</v>
      </c>
    </row>
    <row r="13" spans="1:7" ht="15">
      <c r="A13" s="75" t="s">
        <v>50</v>
      </c>
      <c r="B13" s="76">
        <v>155</v>
      </c>
      <c r="C13" s="77">
        <v>0.019013738959764475</v>
      </c>
      <c r="D13" s="76">
        <v>96</v>
      </c>
      <c r="E13" s="77">
        <v>0.011776251226692836</v>
      </c>
      <c r="F13" s="76">
        <v>251</v>
      </c>
      <c r="G13" s="77">
        <v>0.03078999018645731</v>
      </c>
    </row>
    <row r="14" spans="1:7" ht="15">
      <c r="A14" s="75" t="s">
        <v>53</v>
      </c>
      <c r="B14" s="76">
        <v>118</v>
      </c>
      <c r="C14" s="77">
        <v>0.014474975466143278</v>
      </c>
      <c r="D14" s="76">
        <v>119</v>
      </c>
      <c r="E14" s="78">
        <v>0.014597644749754661</v>
      </c>
      <c r="F14" s="76">
        <v>237</v>
      </c>
      <c r="G14" s="77">
        <v>0.02907262021589794</v>
      </c>
    </row>
    <row r="15" spans="1:7" ht="15">
      <c r="A15" s="75" t="s">
        <v>58</v>
      </c>
      <c r="B15" s="76">
        <v>84</v>
      </c>
      <c r="C15" s="77">
        <v>0.01030421982335623</v>
      </c>
      <c r="D15" s="76">
        <v>149</v>
      </c>
      <c r="E15" s="77">
        <v>0.018277723258096172</v>
      </c>
      <c r="F15" s="76">
        <v>233</v>
      </c>
      <c r="G15" s="77">
        <v>0.028581943081452406</v>
      </c>
    </row>
    <row r="16" spans="1:7" ht="15">
      <c r="A16" s="75" t="s">
        <v>48</v>
      </c>
      <c r="B16" s="76">
        <v>158</v>
      </c>
      <c r="C16" s="77">
        <v>0.019381746810598625</v>
      </c>
      <c r="D16" s="76">
        <v>73</v>
      </c>
      <c r="E16" s="78">
        <v>0.008954857703631011</v>
      </c>
      <c r="F16" s="76">
        <v>231</v>
      </c>
      <c r="G16" s="77">
        <v>0.028336604514229636</v>
      </c>
    </row>
    <row r="17" spans="1:7" ht="15">
      <c r="A17" s="75" t="s">
        <v>62</v>
      </c>
      <c r="B17" s="76">
        <v>58</v>
      </c>
      <c r="C17" s="78">
        <v>0.007114818449460255</v>
      </c>
      <c r="D17" s="76">
        <v>165</v>
      </c>
      <c r="E17" s="77">
        <v>0.02024043179587831</v>
      </c>
      <c r="F17" s="76">
        <v>223</v>
      </c>
      <c r="G17" s="77">
        <v>0.027355250245338567</v>
      </c>
    </row>
    <row r="18" spans="1:7" ht="15">
      <c r="A18" s="75" t="s">
        <v>59</v>
      </c>
      <c r="B18" s="76">
        <v>94</v>
      </c>
      <c r="C18" s="281">
        <v>0.011530912659470068</v>
      </c>
      <c r="D18" s="76">
        <v>112</v>
      </c>
      <c r="E18" s="77">
        <v>0.013738959764474973</v>
      </c>
      <c r="F18" s="76">
        <v>206</v>
      </c>
      <c r="G18" s="77">
        <v>0.025269872423945045</v>
      </c>
    </row>
    <row r="19" spans="1:7" ht="15">
      <c r="A19" s="75" t="s">
        <v>57</v>
      </c>
      <c r="B19" s="76">
        <v>77</v>
      </c>
      <c r="C19" s="77">
        <v>0.009445534838076546</v>
      </c>
      <c r="D19" s="76">
        <v>106</v>
      </c>
      <c r="E19" s="77">
        <v>0.013002944062806674</v>
      </c>
      <c r="F19" s="76">
        <v>183</v>
      </c>
      <c r="G19" s="77">
        <v>0.022448478900883216</v>
      </c>
    </row>
    <row r="20" spans="1:7" ht="15">
      <c r="A20" s="75" t="s">
        <v>61</v>
      </c>
      <c r="B20" s="76">
        <v>77</v>
      </c>
      <c r="C20" s="78">
        <v>0.009445534838076546</v>
      </c>
      <c r="D20" s="76">
        <v>87</v>
      </c>
      <c r="E20" s="78">
        <v>0.010672227674190383</v>
      </c>
      <c r="F20" s="76">
        <v>164</v>
      </c>
      <c r="G20" s="77">
        <v>0.020117762512266924</v>
      </c>
    </row>
    <row r="21" spans="1:7" ht="15">
      <c r="A21" s="75" t="s">
        <v>54</v>
      </c>
      <c r="B21" s="76">
        <v>44</v>
      </c>
      <c r="C21" s="281">
        <v>0.005397448478900883</v>
      </c>
      <c r="D21" s="76">
        <v>88</v>
      </c>
      <c r="E21" s="77">
        <v>0.010794896957801767</v>
      </c>
      <c r="F21" s="76">
        <v>132</v>
      </c>
      <c r="G21" s="77">
        <v>0.01619234543670265</v>
      </c>
    </row>
    <row r="22" spans="1:7" ht="15">
      <c r="A22" s="75" t="s">
        <v>63</v>
      </c>
      <c r="B22" s="76">
        <v>64</v>
      </c>
      <c r="C22" s="281">
        <v>0.007850834151128557</v>
      </c>
      <c r="D22" s="76">
        <v>65</v>
      </c>
      <c r="E22" s="281">
        <v>0.007973503434739942</v>
      </c>
      <c r="F22" s="76">
        <v>129</v>
      </c>
      <c r="G22" s="77">
        <v>0.015824337585868497</v>
      </c>
    </row>
    <row r="23" spans="1:7" ht="24">
      <c r="A23" s="75" t="s">
        <v>123</v>
      </c>
      <c r="B23" s="76">
        <v>50</v>
      </c>
      <c r="C23" s="281">
        <v>0.006133464180569186</v>
      </c>
      <c r="D23" s="76">
        <v>79</v>
      </c>
      <c r="E23" s="281">
        <v>0.009690873405299312</v>
      </c>
      <c r="F23" s="76">
        <v>129</v>
      </c>
      <c r="G23" s="77">
        <v>0.015824337585868497</v>
      </c>
    </row>
    <row r="24" spans="1:7" ht="15">
      <c r="A24" s="75" t="s">
        <v>47</v>
      </c>
      <c r="B24" s="76">
        <v>67</v>
      </c>
      <c r="C24" s="281">
        <v>0.008218842001962708</v>
      </c>
      <c r="D24" s="76">
        <v>39</v>
      </c>
      <c r="E24" s="281">
        <v>0.0047841020608439646</v>
      </c>
      <c r="F24" s="76">
        <v>106</v>
      </c>
      <c r="G24" s="77">
        <v>0.013002944062806674</v>
      </c>
    </row>
    <row r="25" spans="1:7" ht="15">
      <c r="A25" s="75" t="s">
        <v>65</v>
      </c>
      <c r="B25" s="76">
        <v>19</v>
      </c>
      <c r="C25" s="281">
        <v>0.0023307163886162907</v>
      </c>
      <c r="D25" s="76">
        <v>58</v>
      </c>
      <c r="E25" s="281">
        <v>0.007114818449460255</v>
      </c>
      <c r="F25" s="76">
        <v>77</v>
      </c>
      <c r="G25" s="77">
        <v>0.009445534838076546</v>
      </c>
    </row>
    <row r="26" spans="1:7" ht="15">
      <c r="A26" s="75" t="s">
        <v>64</v>
      </c>
      <c r="B26" s="76">
        <v>33</v>
      </c>
      <c r="C26" s="281">
        <v>0.0040480863591756625</v>
      </c>
      <c r="D26" s="76">
        <v>43</v>
      </c>
      <c r="E26" s="281">
        <v>0.005274779195289499</v>
      </c>
      <c r="F26" s="76">
        <v>76</v>
      </c>
      <c r="G26" s="281">
        <v>0.009322865554465163</v>
      </c>
    </row>
    <row r="27" spans="1:7" ht="15">
      <c r="A27" s="75" t="s">
        <v>66</v>
      </c>
      <c r="B27" s="76">
        <v>24</v>
      </c>
      <c r="C27" s="281">
        <v>0.002944062806673209</v>
      </c>
      <c r="D27" s="76">
        <v>50</v>
      </c>
      <c r="E27" s="281">
        <v>0.006133464180569186</v>
      </c>
      <c r="F27" s="76">
        <v>74</v>
      </c>
      <c r="G27" s="281">
        <v>0.009077526987242394</v>
      </c>
    </row>
    <row r="28" spans="1:7" ht="15">
      <c r="A28" s="75" t="s">
        <v>56</v>
      </c>
      <c r="B28" s="76">
        <v>39</v>
      </c>
      <c r="C28" s="281">
        <v>0.0047841020608439646</v>
      </c>
      <c r="D28" s="76">
        <v>28</v>
      </c>
      <c r="E28" s="281">
        <v>0.0034347399411187433</v>
      </c>
      <c r="F28" s="76">
        <v>67</v>
      </c>
      <c r="G28" s="281">
        <v>0.008218842001962708</v>
      </c>
    </row>
    <row r="29" spans="1:7" ht="15.75" thickBot="1">
      <c r="A29" s="169" t="s">
        <v>265</v>
      </c>
      <c r="B29" s="170">
        <v>34</v>
      </c>
      <c r="C29" s="282">
        <v>0.004170755642787046</v>
      </c>
      <c r="D29" s="170">
        <v>24</v>
      </c>
      <c r="E29" s="282">
        <v>0.002944062806673209</v>
      </c>
      <c r="F29" s="170">
        <v>58</v>
      </c>
      <c r="G29" s="282">
        <v>0.007114818449460255</v>
      </c>
    </row>
    <row r="30" spans="1:7" ht="15">
      <c r="A30" s="296" t="s">
        <v>292</v>
      </c>
      <c r="B30" s="295"/>
      <c r="C30" s="295"/>
      <c r="D30" s="295"/>
      <c r="E30" s="295"/>
      <c r="F30" s="295"/>
      <c r="G30" s="295"/>
    </row>
    <row r="31" ht="15">
      <c r="A31" s="89" t="s">
        <v>241</v>
      </c>
    </row>
  </sheetData>
  <sheetProtection/>
  <mergeCells count="1">
    <mergeCell ref="A30:G30"/>
  </mergeCells>
  <hyperlinks>
    <hyperlink ref="A31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46"/>
  <sheetViews>
    <sheetView showGridLines="0" view="pageLayout" workbookViewId="0" topLeftCell="A16">
      <selection activeCell="E41" sqref="E41"/>
    </sheetView>
  </sheetViews>
  <sheetFormatPr defaultColWidth="11.421875" defaultRowHeight="15"/>
  <cols>
    <col min="1" max="1" width="11.8515625" style="0" bestFit="1" customWidth="1"/>
    <col min="8" max="8" width="7.140625" style="0" customWidth="1"/>
  </cols>
  <sheetData>
    <row r="1" spans="1:2" s="2" customFormat="1" ht="15">
      <c r="A1" s="2" t="s">
        <v>139</v>
      </c>
      <c r="B1" s="2" t="s">
        <v>131</v>
      </c>
    </row>
    <row r="2" ht="15">
      <c r="A2" s="13">
        <v>2020</v>
      </c>
    </row>
    <row r="23" spans="1:7" ht="15.75" thickBot="1">
      <c r="A23" s="171" t="s">
        <v>67</v>
      </c>
      <c r="B23" s="172" t="s">
        <v>10</v>
      </c>
      <c r="C23" s="172" t="s">
        <v>11</v>
      </c>
      <c r="D23" s="172" t="s">
        <v>12</v>
      </c>
      <c r="E23" s="172" t="s">
        <v>11</v>
      </c>
      <c r="F23" s="172" t="s">
        <v>13</v>
      </c>
      <c r="G23" s="172" t="s">
        <v>11</v>
      </c>
    </row>
    <row r="24" spans="1:7" ht="15">
      <c r="A24" s="65" t="s">
        <v>68</v>
      </c>
      <c r="B24" s="94">
        <v>1504</v>
      </c>
      <c r="C24" s="95">
        <v>0.025399827740529946</v>
      </c>
      <c r="D24" s="94">
        <v>1361</v>
      </c>
      <c r="E24" s="95">
        <v>0.022984817523179032</v>
      </c>
      <c r="F24" s="94">
        <v>2865</v>
      </c>
      <c r="G24" s="95">
        <v>0.04838464526370898</v>
      </c>
    </row>
    <row r="25" spans="1:7" ht="15">
      <c r="A25" s="65" t="s">
        <v>69</v>
      </c>
      <c r="B25" s="94">
        <v>1945</v>
      </c>
      <c r="C25" s="95">
        <v>0.03284751659264013</v>
      </c>
      <c r="D25" s="94">
        <v>1820</v>
      </c>
      <c r="E25" s="95">
        <v>0.03073649367537534</v>
      </c>
      <c r="F25" s="94">
        <v>3765</v>
      </c>
      <c r="G25" s="95">
        <v>0.06358401026801547</v>
      </c>
    </row>
    <row r="26" spans="1:7" ht="15">
      <c r="A26" s="65" t="s">
        <v>70</v>
      </c>
      <c r="B26" s="94">
        <v>2120</v>
      </c>
      <c r="C26" s="95">
        <v>0.03580294867681084</v>
      </c>
      <c r="D26" s="94">
        <v>2026</v>
      </c>
      <c r="E26" s="95">
        <v>0.034215459443027715</v>
      </c>
      <c r="F26" s="94">
        <v>4146</v>
      </c>
      <c r="G26" s="95">
        <v>0.07001840811983855</v>
      </c>
    </row>
    <row r="27" spans="1:7" ht="15">
      <c r="A27" s="65" t="s">
        <v>71</v>
      </c>
      <c r="B27" s="94">
        <v>1768</v>
      </c>
      <c r="C27" s="95">
        <v>0.029858308141793185</v>
      </c>
      <c r="D27" s="94">
        <v>1662</v>
      </c>
      <c r="E27" s="95">
        <v>0.028068160707952646</v>
      </c>
      <c r="F27" s="94">
        <v>3430</v>
      </c>
      <c r="G27" s="95">
        <v>0.05792646884974583</v>
      </c>
    </row>
    <row r="28" spans="1:7" ht="15">
      <c r="A28" s="65" t="s">
        <v>72</v>
      </c>
      <c r="B28" s="94">
        <v>1398</v>
      </c>
      <c r="C28" s="95">
        <v>0.023609680306689407</v>
      </c>
      <c r="D28" s="94">
        <v>1268</v>
      </c>
      <c r="E28" s="95">
        <v>0.021414216472734025</v>
      </c>
      <c r="F28" s="94">
        <v>2666</v>
      </c>
      <c r="G28" s="95">
        <v>0.04502389677942344</v>
      </c>
    </row>
    <row r="29" spans="1:7" ht="15">
      <c r="A29" s="65" t="s">
        <v>73</v>
      </c>
      <c r="B29" s="94">
        <v>1287</v>
      </c>
      <c r="C29" s="95">
        <v>0.021735091956158276</v>
      </c>
      <c r="D29" s="94">
        <v>1252</v>
      </c>
      <c r="E29" s="95">
        <v>0.021144005539324134</v>
      </c>
      <c r="F29" s="94">
        <v>2539</v>
      </c>
      <c r="G29" s="95">
        <v>0.04287909749548241</v>
      </c>
    </row>
    <row r="30" spans="1:7" ht="15">
      <c r="A30" s="65" t="s">
        <v>74</v>
      </c>
      <c r="B30" s="94">
        <v>1355</v>
      </c>
      <c r="C30" s="95">
        <v>0.02288348842315032</v>
      </c>
      <c r="D30" s="94">
        <v>1375</v>
      </c>
      <c r="E30" s="95">
        <v>0.02322125208991269</v>
      </c>
      <c r="F30" s="94">
        <v>2730</v>
      </c>
      <c r="G30" s="95">
        <v>0.04610474051306301</v>
      </c>
    </row>
    <row r="31" spans="1:7" ht="15">
      <c r="A31" s="65" t="s">
        <v>75</v>
      </c>
      <c r="B31" s="94">
        <v>1889</v>
      </c>
      <c r="C31" s="95">
        <v>0.0319017783257055</v>
      </c>
      <c r="D31" s="94">
        <v>1932</v>
      </c>
      <c r="E31" s="95">
        <v>0.03262797020924459</v>
      </c>
      <c r="F31" s="94">
        <v>3821</v>
      </c>
      <c r="G31" s="95">
        <v>0.0645297485349501</v>
      </c>
    </row>
    <row r="32" spans="1:7" ht="15">
      <c r="A32" s="65" t="s">
        <v>76</v>
      </c>
      <c r="B32" s="94">
        <v>2697</v>
      </c>
      <c r="C32" s="95">
        <v>0.0455474304629051</v>
      </c>
      <c r="D32" s="94">
        <v>2717</v>
      </c>
      <c r="E32" s="95">
        <v>0.04588519412966747</v>
      </c>
      <c r="F32" s="94">
        <v>5414</v>
      </c>
      <c r="G32" s="95">
        <v>0.09143262459257258</v>
      </c>
    </row>
    <row r="33" spans="1:7" ht="15">
      <c r="A33" s="65" t="s">
        <v>77</v>
      </c>
      <c r="B33" s="94">
        <v>2871</v>
      </c>
      <c r="C33" s="95">
        <v>0.04848597436373769</v>
      </c>
      <c r="D33" s="94">
        <v>2646</v>
      </c>
      <c r="E33" s="95">
        <v>0.04468613311266108</v>
      </c>
      <c r="F33" s="94">
        <v>5517</v>
      </c>
      <c r="G33" s="95">
        <v>0.09317210747639876</v>
      </c>
    </row>
    <row r="34" spans="1:7" ht="15">
      <c r="A34" s="65" t="s">
        <v>78</v>
      </c>
      <c r="B34" s="94">
        <v>2436</v>
      </c>
      <c r="C34" s="95">
        <v>0.04113961461165623</v>
      </c>
      <c r="D34" s="94">
        <v>2295</v>
      </c>
      <c r="E34" s="95">
        <v>0.038758380760981544</v>
      </c>
      <c r="F34" s="94">
        <v>4731</v>
      </c>
      <c r="G34" s="95">
        <v>0.07989799537263777</v>
      </c>
    </row>
    <row r="35" spans="1:7" ht="15">
      <c r="A35" s="65" t="s">
        <v>79</v>
      </c>
      <c r="B35" s="94">
        <v>1847</v>
      </c>
      <c r="C35" s="95">
        <v>0.031192474625504535</v>
      </c>
      <c r="D35" s="94">
        <v>1854</v>
      </c>
      <c r="E35" s="95">
        <v>0.03131069190887136</v>
      </c>
      <c r="F35" s="94">
        <v>3701</v>
      </c>
      <c r="G35" s="95">
        <v>0.0625031665343759</v>
      </c>
    </row>
    <row r="36" spans="1:7" ht="15">
      <c r="A36" s="65" t="s">
        <v>80</v>
      </c>
      <c r="B36" s="94">
        <v>1539</v>
      </c>
      <c r="C36" s="95">
        <v>0.025990914157364087</v>
      </c>
      <c r="D36" s="94">
        <v>1673</v>
      </c>
      <c r="E36" s="95">
        <v>0.02825393072467195</v>
      </c>
      <c r="F36" s="94">
        <v>3212</v>
      </c>
      <c r="G36" s="95">
        <v>0.05424484488203604</v>
      </c>
    </row>
    <row r="37" spans="1:7" ht="15">
      <c r="A37" s="65" t="s">
        <v>81</v>
      </c>
      <c r="B37" s="94">
        <v>1313</v>
      </c>
      <c r="C37" s="95">
        <v>0.02217418472294935</v>
      </c>
      <c r="D37" s="94">
        <v>1531</v>
      </c>
      <c r="E37" s="95">
        <v>0.025855808690659145</v>
      </c>
      <c r="F37" s="94">
        <v>2844</v>
      </c>
      <c r="G37" s="95">
        <v>0.048029993413608495</v>
      </c>
    </row>
    <row r="38" spans="1:7" ht="15">
      <c r="A38" s="65" t="s">
        <v>82</v>
      </c>
      <c r="B38" s="94">
        <v>1255</v>
      </c>
      <c r="C38" s="95">
        <v>0.02119467008933849</v>
      </c>
      <c r="D38" s="94">
        <v>1523</v>
      </c>
      <c r="E38" s="95">
        <v>0.025720703223954196</v>
      </c>
      <c r="F38" s="94">
        <v>2778</v>
      </c>
      <c r="G38" s="95">
        <v>0.04691537331329268</v>
      </c>
    </row>
    <row r="39" spans="1:7" ht="15">
      <c r="A39" s="65" t="s">
        <v>83</v>
      </c>
      <c r="B39" s="94">
        <v>1000</v>
      </c>
      <c r="C39" s="95">
        <v>0.01688818333811832</v>
      </c>
      <c r="D39" s="94">
        <v>1220</v>
      </c>
      <c r="E39" s="95">
        <v>0.02060358367250435</v>
      </c>
      <c r="F39" s="94">
        <v>2220</v>
      </c>
      <c r="G39" s="95">
        <v>0.037491767010622665</v>
      </c>
    </row>
    <row r="40" spans="1:7" ht="15">
      <c r="A40" s="65" t="s">
        <v>84</v>
      </c>
      <c r="B40" s="94">
        <v>602</v>
      </c>
      <c r="C40" s="95">
        <v>0.010166686369547227</v>
      </c>
      <c r="D40" s="94">
        <v>852</v>
      </c>
      <c r="E40" s="95">
        <v>0.014388732204076805</v>
      </c>
      <c r="F40" s="94">
        <v>1454</v>
      </c>
      <c r="G40" s="95">
        <v>0.024555418573624036</v>
      </c>
    </row>
    <row r="41" spans="1:7" ht="15">
      <c r="A41" s="65" t="s">
        <v>85</v>
      </c>
      <c r="B41" s="94">
        <v>365</v>
      </c>
      <c r="C41" s="95">
        <v>0.006164186918413186</v>
      </c>
      <c r="D41" s="94">
        <v>540</v>
      </c>
      <c r="E41" s="95">
        <v>0.009119619002583892</v>
      </c>
      <c r="F41" s="94">
        <v>905</v>
      </c>
      <c r="G41" s="95">
        <v>0.015283805920997078</v>
      </c>
    </row>
    <row r="42" spans="1:7" ht="15">
      <c r="A42" s="65" t="s">
        <v>86</v>
      </c>
      <c r="B42" s="94">
        <v>115</v>
      </c>
      <c r="C42" s="95">
        <v>0.0019421410838836065</v>
      </c>
      <c r="D42" s="94">
        <v>255</v>
      </c>
      <c r="E42" s="95">
        <v>0.004306486751220171</v>
      </c>
      <c r="F42" s="94">
        <v>370</v>
      </c>
      <c r="G42" s="95">
        <v>0.006248627835103778</v>
      </c>
    </row>
    <row r="43" spans="1:7" ht="15">
      <c r="A43" s="65" t="s">
        <v>293</v>
      </c>
      <c r="B43" s="94">
        <v>26</v>
      </c>
      <c r="C43" s="95">
        <v>0.0004390927667910763</v>
      </c>
      <c r="D43" s="94">
        <v>79</v>
      </c>
      <c r="E43" s="95">
        <v>0.0013341664837113471</v>
      </c>
      <c r="F43" s="94">
        <v>105</v>
      </c>
      <c r="G43" s="95">
        <v>0.0017732592505024234</v>
      </c>
    </row>
    <row r="44" spans="1:7" ht="15.75" thickBot="1">
      <c r="A44" s="158" t="s">
        <v>13</v>
      </c>
      <c r="B44" s="173">
        <v>29332</v>
      </c>
      <c r="C44" s="174">
        <v>0.4953641936736865</v>
      </c>
      <c r="D44" s="173">
        <v>29881</v>
      </c>
      <c r="E44" s="174">
        <v>0.5046358063263134</v>
      </c>
      <c r="F44" s="173">
        <v>59213</v>
      </c>
      <c r="G44" s="174">
        <v>1</v>
      </c>
    </row>
    <row r="45" spans="1:7" ht="15">
      <c r="A45" s="297" t="s">
        <v>268</v>
      </c>
      <c r="B45" s="298"/>
      <c r="C45" s="298"/>
      <c r="D45" s="298"/>
      <c r="E45" s="298"/>
      <c r="F45" s="298"/>
      <c r="G45" s="298"/>
    </row>
    <row r="46" ht="15">
      <c r="A46" s="89" t="s">
        <v>241</v>
      </c>
    </row>
  </sheetData>
  <sheetProtection/>
  <mergeCells count="1">
    <mergeCell ref="A45:G45"/>
  </mergeCells>
  <hyperlinks>
    <hyperlink ref="A46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6" twoDigitTextYear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2021-02-12T07:50:58Z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