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0" windowWidth="9840" windowHeight="8085" tabRatio="757" firstSheet="5" activeTab="18"/>
  </bookViews>
  <sheets>
    <sheet name="Index" sheetId="1" r:id="rId1"/>
    <sheet name="03.08.01.01" sheetId="2" r:id="rId2"/>
    <sheet name="03.08.01.02" sheetId="3" r:id="rId3"/>
    <sheet name="03.08.01.03" sheetId="4" r:id="rId4"/>
    <sheet name="03.08.01.04" sheetId="5" r:id="rId5"/>
    <sheet name="03.08.01.05" sheetId="6" r:id="rId6"/>
    <sheet name="03.08.01.06" sheetId="7" r:id="rId7"/>
    <sheet name="03.08.01.07" sheetId="8" r:id="rId8"/>
    <sheet name="03.08.02.01" sheetId="9" r:id="rId9"/>
    <sheet name="03.08.02.02" sheetId="10" r:id="rId10"/>
    <sheet name="03.08.02.03" sheetId="11" r:id="rId11"/>
    <sheet name="03.08.02.04" sheetId="12" r:id="rId12"/>
    <sheet name="03.08.02.05" sheetId="13" r:id="rId13"/>
    <sheet name="03.08.02.06" sheetId="14" r:id="rId14"/>
    <sheet name="03.08.02.07" sheetId="15" r:id="rId15"/>
    <sheet name="03.08.03.01" sheetId="16" r:id="rId16"/>
    <sheet name="03.08.03.02" sheetId="17" r:id="rId17"/>
    <sheet name="03.08.03.03" sheetId="18" r:id="rId18"/>
    <sheet name="03.08.03.04" sheetId="19" r:id="rId19"/>
  </sheets>
  <definedNames/>
  <calcPr fullCalcOnLoad="1"/>
</workbook>
</file>

<file path=xl/sharedStrings.xml><?xml version="1.0" encoding="utf-8"?>
<sst xmlns="http://schemas.openxmlformats.org/spreadsheetml/2006/main" count="374" uniqueCount="247">
  <si>
    <t>03. SECTORS ECONÒMICS</t>
  </si>
  <si>
    <t>Pressupostos</t>
  </si>
  <si>
    <t>Impostos</t>
  </si>
  <si>
    <t>Recursos humans</t>
  </si>
  <si>
    <t>Sector públic municipal</t>
  </si>
  <si>
    <t>Índex</t>
  </si>
  <si>
    <t>Pressupostos municipals consolidats</t>
  </si>
  <si>
    <t>Evolució dels ingressos i despeses per organismes</t>
  </si>
  <si>
    <t>Any</t>
  </si>
  <si>
    <t>Ajuntament</t>
  </si>
  <si>
    <t>Empreses Municipals</t>
  </si>
  <si>
    <t>Total</t>
  </si>
  <si>
    <t>De 1994 a 2001 en pessetes, de 2002 en endavant en euros</t>
  </si>
  <si>
    <t>Pressupostos de l'Ajuntament</t>
  </si>
  <si>
    <t>Evolució dels ingressos per capítols comptables</t>
  </si>
  <si>
    <t>Capítols</t>
  </si>
  <si>
    <t>Denominació</t>
  </si>
  <si>
    <t>Operacions Corrents</t>
  </si>
  <si>
    <t>Impostos directes</t>
  </si>
  <si>
    <t>Impostos indirectes</t>
  </si>
  <si>
    <t>Taxes i altres ingressos</t>
  </si>
  <si>
    <t>Transferències corrents</t>
  </si>
  <si>
    <t>Ingressos Patrimonials</t>
  </si>
  <si>
    <t>Total Operacions corrents</t>
  </si>
  <si>
    <t>Operacions Capital</t>
  </si>
  <si>
    <t>Alienació inversions</t>
  </si>
  <si>
    <t>Transferències capital</t>
  </si>
  <si>
    <t>Actius financers</t>
  </si>
  <si>
    <t>Passius financers</t>
  </si>
  <si>
    <t>Total Operacions Capital</t>
  </si>
  <si>
    <t xml:space="preserve">TOTAL INGRESSOS </t>
  </si>
  <si>
    <t>Evolució dels ingressos per capítols comptables.</t>
  </si>
  <si>
    <t>Evolució de la despesa per capítols comptables</t>
  </si>
  <si>
    <t>Personal</t>
  </si>
  <si>
    <t>Béns corrents i serveis</t>
  </si>
  <si>
    <t>Interessos</t>
  </si>
  <si>
    <t>Inversions reals</t>
  </si>
  <si>
    <t>Variació Actius financers</t>
  </si>
  <si>
    <t>Variació Passius financers</t>
  </si>
  <si>
    <t>TOTAL DESPESES</t>
  </si>
  <si>
    <t>Cap.</t>
  </si>
  <si>
    <t>Fons contingència i altres imprevistos</t>
  </si>
  <si>
    <t>Total Operacions capital</t>
  </si>
  <si>
    <t>Estat d'Ingressos Ajuntament i Societat Privada Municipal</t>
  </si>
  <si>
    <t>Import</t>
  </si>
  <si>
    <t>Total Operacions Corrents</t>
  </si>
  <si>
    <t>Alienació inversions reals</t>
  </si>
  <si>
    <t>Estat de despeses Ajuntament i Societat Privada Municipal</t>
  </si>
  <si>
    <t>Despeses de personal</t>
  </si>
  <si>
    <t>Compra de béns corrents i serveis</t>
  </si>
  <si>
    <t>Despeses financeres</t>
  </si>
  <si>
    <t>Fons de contingència i altres imprevistos</t>
  </si>
  <si>
    <t>Evolució plantilla de personal contractat en ajuntament</t>
  </si>
  <si>
    <t xml:space="preserve">Any </t>
  </si>
  <si>
    <t>Funcionaris</t>
  </si>
  <si>
    <t>Laborals</t>
  </si>
  <si>
    <t>Eventuals</t>
  </si>
  <si>
    <t>Laboral temporal sense plaça</t>
  </si>
  <si>
    <t>Font: Ajuntament de Viladecans. Àrea d'Economia i Avaluació</t>
  </si>
  <si>
    <t xml:space="preserve">Distribució del personal per Àrees </t>
  </si>
  <si>
    <t>Àrea</t>
  </si>
  <si>
    <t>TOTAL GENERAL</t>
  </si>
  <si>
    <t>**No es contemplen vacants econòmiques ni personal eventual</t>
  </si>
  <si>
    <t>Personal Ajuntament de Viladecans per Règim Jurídic d'aplicació</t>
  </si>
  <si>
    <t xml:space="preserve">Règim Jurídic d'aplicació </t>
  </si>
  <si>
    <t>Ocupada</t>
  </si>
  <si>
    <t>Vacant</t>
  </si>
  <si>
    <t>TOTAL</t>
  </si>
  <si>
    <t>PERSONAL EVENTUAL</t>
  </si>
  <si>
    <t>PERSONAL FUNCIONARI</t>
  </si>
  <si>
    <t>Habilitació estatal</t>
  </si>
  <si>
    <t>Escala d'administració general:</t>
  </si>
  <si>
    <t>Subescala tècnica</t>
  </si>
  <si>
    <t>Subescala administrativa</t>
  </si>
  <si>
    <t>Subescala auxiliar</t>
  </si>
  <si>
    <t>Subescala subalterna</t>
  </si>
  <si>
    <t>Escala d'administració especial:</t>
  </si>
  <si>
    <t>Subescala serveis especials Policia Local</t>
  </si>
  <si>
    <t>Subescala serveis especials personal d'oficis</t>
  </si>
  <si>
    <t>Comeses especials titulats superiors</t>
  </si>
  <si>
    <t>Comeses especials titulats mitjans</t>
  </si>
  <si>
    <t>Comeses especials tècnics especialistes</t>
  </si>
  <si>
    <t>Comeses especials auxiliar tècnics</t>
  </si>
  <si>
    <t xml:space="preserve">PERSONAL LABORAL </t>
  </si>
  <si>
    <t>* No es contemplen les vacants econòmiques</t>
  </si>
  <si>
    <t>Empresa</t>
  </si>
  <si>
    <t>VIGEM</t>
  </si>
  <si>
    <t>VIMED</t>
  </si>
  <si>
    <t>VIQUAL</t>
  </si>
  <si>
    <t>VIURBANA</t>
  </si>
  <si>
    <t>Font: VIGEM i Fundació Ciutat de Viladecans</t>
  </si>
  <si>
    <t>Rebuts emesos</t>
  </si>
  <si>
    <t>Base imposable</t>
  </si>
  <si>
    <t>Quota íntegra</t>
  </si>
  <si>
    <t>Deute Tributari</t>
  </si>
  <si>
    <t>(BICE *)</t>
  </si>
  <si>
    <t xml:space="preserve">Impost de béns immobles rústics (IBI) </t>
  </si>
  <si>
    <t>Impost Activitat Econòmiques</t>
  </si>
  <si>
    <t>Rebuts Emesos</t>
  </si>
  <si>
    <t>Codi situació</t>
  </si>
  <si>
    <t>Coef. situació</t>
  </si>
  <si>
    <t>Nombre registres</t>
  </si>
  <si>
    <t>Quota Periode</t>
  </si>
  <si>
    <t>Quota Ponderada</t>
  </si>
  <si>
    <t>Quota Bonificada</t>
  </si>
  <si>
    <t>Quota Tributaria</t>
  </si>
  <si>
    <t>35% Recàrrec Provincial</t>
  </si>
  <si>
    <t>Impost de vehicles de tracció mecànica</t>
  </si>
  <si>
    <t>Tarifa</t>
  </si>
  <si>
    <t>Import total tarifa</t>
  </si>
  <si>
    <t>A1</t>
  </si>
  <si>
    <t>A2</t>
  </si>
  <si>
    <t>A3</t>
  </si>
  <si>
    <t>A4</t>
  </si>
  <si>
    <t>A5</t>
  </si>
  <si>
    <t>Turismes de 20 CV en endavant</t>
  </si>
  <si>
    <t>B1</t>
  </si>
  <si>
    <t>B2</t>
  </si>
  <si>
    <t>B3</t>
  </si>
  <si>
    <t>C1</t>
  </si>
  <si>
    <t>C2</t>
  </si>
  <si>
    <t>C3</t>
  </si>
  <si>
    <t>C4</t>
  </si>
  <si>
    <t>D1</t>
  </si>
  <si>
    <t>D2</t>
  </si>
  <si>
    <t>D3</t>
  </si>
  <si>
    <t>Tractors de més de 25 CV</t>
  </si>
  <si>
    <t>E1</t>
  </si>
  <si>
    <t>E2</t>
  </si>
  <si>
    <t>Remolcs i semirremolcs de 1000 a 2999 kg</t>
  </si>
  <si>
    <t>E3</t>
  </si>
  <si>
    <t>F1</t>
  </si>
  <si>
    <t>Ciclomotors</t>
  </si>
  <si>
    <t>F2</t>
  </si>
  <si>
    <t>F3</t>
  </si>
  <si>
    <t>Motocicletes de més de 125 fins a 250 cc</t>
  </si>
  <si>
    <t>F4</t>
  </si>
  <si>
    <t>Motocicletes de més de 250 fins a 500 cc</t>
  </si>
  <si>
    <t>F5</t>
  </si>
  <si>
    <t>F6</t>
  </si>
  <si>
    <t>Preu públic guals</t>
  </si>
  <si>
    <t>Registres Emesos</t>
  </si>
  <si>
    <t>Font: Ajuntament de Viladecans. Àrea de Serveis Generals</t>
  </si>
  <si>
    <t>Àmbit Presidència</t>
  </si>
  <si>
    <t>Àmbit Promoció Ciutat</t>
  </si>
  <si>
    <t>Àmbit Serveis Ciutadania</t>
  </si>
  <si>
    <t>Personal d' Empreses Municipals</t>
  </si>
  <si>
    <t>03.08</t>
  </si>
  <si>
    <t>03.08.01</t>
  </si>
  <si>
    <t>03.08.01.01</t>
  </si>
  <si>
    <t>03.08.01.02</t>
  </si>
  <si>
    <t>03.08.01.03</t>
  </si>
  <si>
    <t>03.08.01.04</t>
  </si>
  <si>
    <t>03.08.01.05</t>
  </si>
  <si>
    <t>03.08.01.06</t>
  </si>
  <si>
    <t>03.08.01.07</t>
  </si>
  <si>
    <t>03.08.02</t>
  </si>
  <si>
    <t>03.08.03</t>
  </si>
  <si>
    <t>03.08.03.01</t>
  </si>
  <si>
    <t>03.08.03.02</t>
  </si>
  <si>
    <t>03.08.03.03</t>
  </si>
  <si>
    <t>03.08.03.04</t>
  </si>
  <si>
    <t>03.08.01.01. Pressupostos municipals consolidats</t>
  </si>
  <si>
    <t>03.08.01.02.</t>
  </si>
  <si>
    <t>03.08.01.06.</t>
  </si>
  <si>
    <t>03.08.02. Impostos</t>
  </si>
  <si>
    <t>03.08.02.01. Impost de béns immobles urbans (IBI)</t>
  </si>
  <si>
    <t>03.08.02.02</t>
  </si>
  <si>
    <t>03.08.02.03</t>
  </si>
  <si>
    <t>3.08.02.04. Import IAE per Codi de situació últim any</t>
  </si>
  <si>
    <t>03.08.02.05.</t>
  </si>
  <si>
    <t>03.08.02.06.</t>
  </si>
  <si>
    <t>03.08.02.07</t>
  </si>
  <si>
    <t>03.08.03. Recursos Humans</t>
  </si>
  <si>
    <t>03.08.03.03.</t>
  </si>
  <si>
    <t>03.08.02.01</t>
  </si>
  <si>
    <t>03.08.02.04</t>
  </si>
  <si>
    <t>03.08.02.05</t>
  </si>
  <si>
    <t>03.08.02.06</t>
  </si>
  <si>
    <t>Totals sense descomptar les transferències</t>
  </si>
  <si>
    <t xml:space="preserve">Turismes de menys de 8 CV   </t>
  </si>
  <si>
    <t xml:space="preserve">Turismes de 8 fins a 11,99 CV </t>
  </si>
  <si>
    <t xml:space="preserve">Turismes de 12 fins a 15,99 CV </t>
  </si>
  <si>
    <t xml:space="preserve">Turismes de 16 fins a 19,99 CV   </t>
  </si>
  <si>
    <t xml:space="preserve">Autobusos de menys de 21 places        </t>
  </si>
  <si>
    <t xml:space="preserve">Autobusos de 21 a 50 places </t>
  </si>
  <si>
    <t xml:space="preserve">Autobusos de més de 50 places  </t>
  </si>
  <si>
    <t xml:space="preserve">Camions de menys de 1.000 kg de càrrega </t>
  </si>
  <si>
    <t xml:space="preserve">Camions de 1.000 a 2.999 kg de càrrega </t>
  </si>
  <si>
    <t xml:space="preserve">Camions de més de 2.999 a 9.999 kg   </t>
  </si>
  <si>
    <t xml:space="preserve">Camions de més de 9.999 Kg de càrrega   </t>
  </si>
  <si>
    <t xml:space="preserve">Tractors de menys de 16 CV     </t>
  </si>
  <si>
    <t xml:space="preserve">Tractors de 16 a 25 CV   </t>
  </si>
  <si>
    <t>Remolcs i semirremolcs &lt; 1.000 i &gt;750 kg</t>
  </si>
  <si>
    <t xml:space="preserve">Remolcs i semirremolcs &gt; 2.999 kg   </t>
  </si>
  <si>
    <t xml:space="preserve">Motocicletes fins a 125 cc   </t>
  </si>
  <si>
    <t>Motocicletes de més de 500 fins a 1000cc</t>
  </si>
  <si>
    <t xml:space="preserve">Motocicletes de més de 1.000 cc    </t>
  </si>
  <si>
    <t>Total general</t>
  </si>
  <si>
    <t>Fundació Ciutat Viladecans</t>
  </si>
  <si>
    <t>Àrees fins el 2015</t>
  </si>
  <si>
    <t>Àmbits a partir de 2016</t>
  </si>
  <si>
    <t>Alcaldia</t>
  </si>
  <si>
    <t>Acció Municipal</t>
  </si>
  <si>
    <t>Planificació Territorial</t>
  </si>
  <si>
    <t>Serveis Personals</t>
  </si>
  <si>
    <t>Espai Públic</t>
  </si>
  <si>
    <t>Medi Ambient i Ciutat Sostenible</t>
  </si>
  <si>
    <t>Empreses Innovació i Ocupació</t>
  </si>
  <si>
    <t>Economia i Avaluació</t>
  </si>
  <si>
    <t>Economia i Gestió Interna</t>
  </si>
  <si>
    <t>Promoció de la Ciutat</t>
  </si>
  <si>
    <t>*2014 endavant, incloses vacants</t>
  </si>
  <si>
    <t>Grup Agregat de les Societats Municipals</t>
  </si>
  <si>
    <t>Personal Empreses Municipals</t>
  </si>
  <si>
    <t xml:space="preserve">Descripció </t>
  </si>
  <si>
    <t>N.Vehicles Total</t>
  </si>
  <si>
    <t xml:space="preserve"> </t>
  </si>
  <si>
    <t xml:space="preserve">Pressupost consolidats. Ingressos i despeses per organismes. </t>
  </si>
  <si>
    <t>Pressupost. Evolució dels ingressos per capítols comptables (I)</t>
  </si>
  <si>
    <t>Pressupost. Evolució dels ingressos per capítols comptables(II)</t>
  </si>
  <si>
    <t>Pressupost. Evolució de la despesa per capítols comptables (I)</t>
  </si>
  <si>
    <t>Pressupost. Evolució de la despesa per capítols comptables (II)</t>
  </si>
  <si>
    <t>Pressupost consolidat. Ingressos Ajuntament i Societat Privada Municipal</t>
  </si>
  <si>
    <t>Pressupost consolidat. Despeses Ajuntament i Societat Privada Municipal</t>
  </si>
  <si>
    <t xml:space="preserve">Impost de béns immobles urbans (IBI). Viladecans </t>
  </si>
  <si>
    <t>Impost de béns immobles rústics (IBI). Viladecans</t>
  </si>
  <si>
    <t>Impost Activitat Econòmiques. Viladecans</t>
  </si>
  <si>
    <t xml:space="preserve">Import IAE per Codi de situació </t>
  </si>
  <si>
    <t>Impost de vehicles de tracció mecànica.</t>
  </si>
  <si>
    <t>Evolució tarifes IVTM Viladecans per tipus de vehicle</t>
  </si>
  <si>
    <t>Preu públic guals. Registres emesos Viladecans. Sèrie històrica</t>
  </si>
  <si>
    <t>Evolució plantilla de personal segons tipus de contractació.</t>
  </si>
  <si>
    <t xml:space="preserve">Distribució del personal per Àrees. </t>
  </si>
  <si>
    <t>Personal Ajuntament de Viladecans per Règim Jurídic d'aplicació.</t>
  </si>
  <si>
    <t>Viladecans 2005-2019</t>
  </si>
  <si>
    <t>Font: Ajuntament de Viladecans. Àrea de Serveis Generals. Ref.2017</t>
  </si>
  <si>
    <t>1990-2019</t>
  </si>
  <si>
    <t>Viladecans 2006-2019</t>
  </si>
  <si>
    <t>Viladecans 2005-2020</t>
  </si>
  <si>
    <t>Evolució tarifes IVTM Viladecans 2020 per tipus de vehicle</t>
  </si>
  <si>
    <t>Registres emesos Viladecans 2005-2019</t>
  </si>
  <si>
    <t>Viladecans 2008-2020</t>
  </si>
  <si>
    <t>Viladecans 2009-2020</t>
  </si>
  <si>
    <t>1994-2020</t>
  </si>
  <si>
    <t>2012-2020</t>
  </si>
  <si>
    <t>2004-2011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</si>
</sst>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color indexed="5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sz val="12"/>
      <name val="Helvetica"/>
      <family val="0"/>
    </font>
    <font>
      <b/>
      <sz val="11"/>
      <name val="Helvetica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0"/>
      <color theme="6" tint="-0.4999699890613556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9" tint="-0.24997000396251678"/>
      </top>
      <bottom style="medium">
        <color theme="9" tint="-0.24997000396251678"/>
      </bottom>
    </border>
    <border>
      <left/>
      <right/>
      <top/>
      <bottom style="thin">
        <color theme="9" tint="-0.24997000396251678"/>
      </bottom>
    </border>
    <border>
      <left/>
      <right/>
      <top/>
      <bottom style="medium">
        <color theme="9" tint="-0.24997000396251678"/>
      </bottom>
    </border>
    <border>
      <left/>
      <right/>
      <top style="thin">
        <color theme="9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63">
    <xf numFmtId="0" fontId="0" fillId="0" borderId="0" xfId="0" applyFont="1" applyAlignment="1">
      <alignment/>
    </xf>
    <xf numFmtId="0" fontId="4" fillId="0" borderId="0" xfId="45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45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45" applyFont="1" applyFill="1" applyBorder="1" applyAlignment="1" applyProtection="1">
      <alignment/>
      <protection/>
    </xf>
    <xf numFmtId="0" fontId="5" fillId="0" borderId="0" xfId="52">
      <alignment/>
      <protection/>
    </xf>
    <xf numFmtId="0" fontId="57" fillId="0" borderId="0" xfId="45" applyFont="1" applyAlignment="1" applyProtection="1">
      <alignment/>
      <protection/>
    </xf>
    <xf numFmtId="0" fontId="8" fillId="0" borderId="0" xfId="52" applyFont="1">
      <alignment/>
      <protection/>
    </xf>
    <xf numFmtId="0" fontId="5" fillId="0" borderId="0" xfId="52" applyAlignment="1">
      <alignment horizontal="right"/>
      <protection/>
    </xf>
    <xf numFmtId="0" fontId="9" fillId="0" borderId="0" xfId="52" applyFont="1">
      <alignment/>
      <protection/>
    </xf>
    <xf numFmtId="0" fontId="58" fillId="0" borderId="0" xfId="45" applyFont="1" applyAlignment="1" applyProtection="1">
      <alignment horizontal="right"/>
      <protection/>
    </xf>
    <xf numFmtId="0" fontId="5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3" fontId="12" fillId="0" borderId="0" xfId="52" applyNumberFormat="1" applyFont="1" applyAlignment="1">
      <alignment horizontal="right"/>
      <protection/>
    </xf>
    <xf numFmtId="3" fontId="12" fillId="0" borderId="0" xfId="52" applyNumberFormat="1" applyFont="1" applyBorder="1" applyAlignment="1">
      <alignment horizontal="right"/>
      <protection/>
    </xf>
    <xf numFmtId="3" fontId="12" fillId="33" borderId="0" xfId="52" applyNumberFormat="1" applyFont="1" applyFill="1" applyAlignment="1">
      <alignment horizontal="right"/>
      <protection/>
    </xf>
    <xf numFmtId="0" fontId="13" fillId="0" borderId="0" xfId="52" applyFont="1">
      <alignment/>
      <protection/>
    </xf>
    <xf numFmtId="0" fontId="5" fillId="0" borderId="0" xfId="52" applyBorder="1">
      <alignment/>
      <protection/>
    </xf>
    <xf numFmtId="0" fontId="9" fillId="0" borderId="0" xfId="52" applyFont="1" applyBorder="1">
      <alignment/>
      <protection/>
    </xf>
    <xf numFmtId="0" fontId="5" fillId="0" borderId="0" xfId="52" applyBorder="1" applyAlignment="1">
      <alignment horizontal="right"/>
      <protection/>
    </xf>
    <xf numFmtId="0" fontId="2" fillId="0" borderId="0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52" applyAlignment="1">
      <alignment horizontal="center"/>
      <protection/>
    </xf>
    <xf numFmtId="0" fontId="13" fillId="0" borderId="0" xfId="52" applyFont="1" applyBorder="1">
      <alignment/>
      <protection/>
    </xf>
    <xf numFmtId="0" fontId="11" fillId="0" borderId="0" xfId="52" applyFont="1">
      <alignment/>
      <protection/>
    </xf>
    <xf numFmtId="0" fontId="5" fillId="0" borderId="0" xfId="52" applyFont="1">
      <alignment/>
      <protection/>
    </xf>
    <xf numFmtId="0" fontId="11" fillId="0" borderId="0" xfId="52" applyFont="1" applyAlignment="1">
      <alignment horizontal="left"/>
      <protection/>
    </xf>
    <xf numFmtId="0" fontId="5" fillId="0" borderId="0" xfId="52" applyBorder="1" applyAlignment="1">
      <alignment horizontal="center"/>
      <protection/>
    </xf>
    <xf numFmtId="0" fontId="12" fillId="0" borderId="0" xfId="52" applyFont="1" applyBorder="1">
      <alignment/>
      <protection/>
    </xf>
    <xf numFmtId="0" fontId="12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14" fillId="0" borderId="0" xfId="52" applyFont="1" applyBorder="1" applyAlignment="1">
      <alignment horizontal="right"/>
      <protection/>
    </xf>
    <xf numFmtId="3" fontId="12" fillId="0" borderId="0" xfId="52" applyNumberFormat="1" applyFont="1">
      <alignment/>
      <protection/>
    </xf>
    <xf numFmtId="0" fontId="2" fillId="0" borderId="0" xfId="52" applyFont="1" applyAlignment="1">
      <alignment horizontal="left"/>
      <protection/>
    </xf>
    <xf numFmtId="3" fontId="11" fillId="0" borderId="0" xfId="52" applyNumberFormat="1" applyFont="1" applyAlignment="1">
      <alignment horizontal="right"/>
      <protection/>
    </xf>
    <xf numFmtId="3" fontId="11" fillId="0" borderId="0" xfId="52" applyNumberFormat="1" applyFont="1" applyBorder="1" applyAlignment="1">
      <alignment horizontal="right"/>
      <protection/>
    </xf>
    <xf numFmtId="0" fontId="13" fillId="0" borderId="0" xfId="52" applyFont="1" applyBorder="1" applyAlignment="1">
      <alignment horizontal="center"/>
      <protection/>
    </xf>
    <xf numFmtId="0" fontId="12" fillId="0" borderId="0" xfId="52" applyFont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/>
      <protection/>
    </xf>
    <xf numFmtId="0" fontId="16" fillId="0" borderId="0" xfId="52" applyFont="1">
      <alignment/>
      <protection/>
    </xf>
    <xf numFmtId="0" fontId="12" fillId="0" borderId="0" xfId="52" applyFont="1" applyAlignment="1">
      <alignment horizontal="center"/>
      <protection/>
    </xf>
    <xf numFmtId="0" fontId="5" fillId="0" borderId="0" xfId="45" applyFont="1" applyAlignment="1" applyProtection="1">
      <alignment/>
      <protection/>
    </xf>
    <xf numFmtId="0" fontId="11" fillId="0" borderId="0" xfId="52" applyFont="1" applyBorder="1">
      <alignment/>
      <protection/>
    </xf>
    <xf numFmtId="0" fontId="13" fillId="0" borderId="0" xfId="52" applyFont="1" applyFill="1" applyBorder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3" fontId="12" fillId="0" borderId="0" xfId="52" applyNumberFormat="1" applyFont="1" applyAlignment="1">
      <alignment horizontal="center"/>
      <protection/>
    </xf>
    <xf numFmtId="3" fontId="12" fillId="0" borderId="0" xfId="52" applyNumberFormat="1" applyFont="1" applyFill="1" applyAlignment="1">
      <alignment horizontal="center"/>
      <protection/>
    </xf>
    <xf numFmtId="3" fontId="12" fillId="0" borderId="0" xfId="52" applyNumberFormat="1" applyFont="1" applyFill="1" applyBorder="1" applyAlignment="1">
      <alignment horizontal="center"/>
      <protection/>
    </xf>
    <xf numFmtId="3" fontId="12" fillId="0" borderId="0" xfId="52" applyNumberFormat="1" applyFont="1" applyBorder="1" applyAlignment="1">
      <alignment horizontal="center"/>
      <protection/>
    </xf>
    <xf numFmtId="3" fontId="12" fillId="33" borderId="0" xfId="52" applyNumberFormat="1" applyFont="1" applyFill="1" applyBorder="1" applyAlignment="1">
      <alignment horizontal="center"/>
      <protection/>
    </xf>
    <xf numFmtId="0" fontId="5" fillId="0" borderId="0" xfId="52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3" fontId="12" fillId="0" borderId="0" xfId="52" applyNumberFormat="1" applyFont="1" applyAlignment="1">
      <alignment horizontal="center" vertical="center"/>
      <protection/>
    </xf>
    <xf numFmtId="3" fontId="12" fillId="0" borderId="0" xfId="52" applyNumberFormat="1" applyFont="1" applyBorder="1" applyAlignment="1">
      <alignment horizontal="center" vertical="center"/>
      <protection/>
    </xf>
    <xf numFmtId="3" fontId="12" fillId="0" borderId="0" xfId="52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45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45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52" applyFill="1" applyBorder="1" applyAlignment="1">
      <alignment horizontal="center"/>
      <protection/>
    </xf>
    <xf numFmtId="3" fontId="12" fillId="0" borderId="0" xfId="52" applyNumberFormat="1" applyFont="1" applyBorder="1">
      <alignment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3" fontId="6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45" applyFont="1" applyAlignment="1" applyProtection="1">
      <alignment horizontal="center"/>
      <protection/>
    </xf>
    <xf numFmtId="0" fontId="60" fillId="0" borderId="0" xfId="0" applyFont="1" applyFill="1" applyBorder="1" applyAlignment="1">
      <alignment/>
    </xf>
    <xf numFmtId="0" fontId="6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7" fillId="0" borderId="0" xfId="45" applyFont="1" applyBorder="1" applyAlignment="1" applyProtection="1">
      <alignment/>
      <protection/>
    </xf>
    <xf numFmtId="0" fontId="63" fillId="0" borderId="0" xfId="45" applyFont="1" applyBorder="1" applyAlignment="1" applyProtection="1">
      <alignment/>
      <protection/>
    </xf>
    <xf numFmtId="0" fontId="5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52" applyFont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right"/>
      <protection/>
    </xf>
    <xf numFmtId="0" fontId="11" fillId="0" borderId="10" xfId="52" applyFont="1" applyBorder="1" applyAlignment="1">
      <alignment horizontal="right"/>
      <protection/>
    </xf>
    <xf numFmtId="0" fontId="2" fillId="0" borderId="11" xfId="52" applyFont="1" applyBorder="1">
      <alignment/>
      <protection/>
    </xf>
    <xf numFmtId="3" fontId="12" fillId="0" borderId="11" xfId="52" applyNumberFormat="1" applyFont="1" applyBorder="1" applyAlignment="1">
      <alignment horizontal="right"/>
      <protection/>
    </xf>
    <xf numFmtId="0" fontId="2" fillId="0" borderId="10" xfId="52" applyFont="1" applyBorder="1">
      <alignment/>
      <protection/>
    </xf>
    <xf numFmtId="0" fontId="5" fillId="0" borderId="12" xfId="52" applyBorder="1">
      <alignment/>
      <protection/>
    </xf>
    <xf numFmtId="0" fontId="11" fillId="0" borderId="10" xfId="52" applyFont="1" applyBorder="1">
      <alignment/>
      <protection/>
    </xf>
    <xf numFmtId="0" fontId="12" fillId="0" borderId="10" xfId="52" applyFont="1" applyBorder="1" applyAlignment="1">
      <alignment horizontal="left"/>
      <protection/>
    </xf>
    <xf numFmtId="0" fontId="5" fillId="0" borderId="10" xfId="52" applyBorder="1" applyAlignment="1">
      <alignment horizontal="left"/>
      <protection/>
    </xf>
    <xf numFmtId="0" fontId="2" fillId="0" borderId="10" xfId="52" applyFont="1" applyBorder="1" applyAlignment="1">
      <alignment horizontal="right"/>
      <protection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" fontId="5" fillId="0" borderId="0" xfId="52" applyNumberFormat="1" applyFont="1">
      <alignment/>
      <protection/>
    </xf>
    <xf numFmtId="0" fontId="4" fillId="0" borderId="0" xfId="52" applyFont="1" applyBorder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2" fillId="0" borderId="10" xfId="52" applyFont="1" applyBorder="1" applyAlignment="1">
      <alignment horizontal="right" wrapText="1"/>
      <protection/>
    </xf>
    <xf numFmtId="4" fontId="12" fillId="0" borderId="0" xfId="52" applyNumberFormat="1" applyFont="1" applyAlignment="1">
      <alignment horizontal="right"/>
      <protection/>
    </xf>
    <xf numFmtId="4" fontId="12" fillId="0" borderId="0" xfId="52" applyNumberFormat="1" applyFont="1">
      <alignment/>
      <protection/>
    </xf>
    <xf numFmtId="4" fontId="11" fillId="0" borderId="0" xfId="52" applyNumberFormat="1" applyFont="1" applyAlignment="1">
      <alignment horizontal="right"/>
      <protection/>
    </xf>
    <xf numFmtId="4" fontId="5" fillId="0" borderId="0" xfId="52" applyNumberFormat="1" applyBorder="1">
      <alignment/>
      <protection/>
    </xf>
    <xf numFmtId="4" fontId="12" fillId="0" borderId="0" xfId="52" applyNumberFormat="1" applyFont="1" applyBorder="1">
      <alignment/>
      <protection/>
    </xf>
    <xf numFmtId="4" fontId="12" fillId="0" borderId="0" xfId="52" applyNumberFormat="1" applyFont="1" applyBorder="1" applyAlignment="1">
      <alignment horizontal="right"/>
      <protection/>
    </xf>
    <xf numFmtId="4" fontId="11" fillId="0" borderId="0" xfId="52" applyNumberFormat="1" applyFont="1" applyBorder="1" applyAlignment="1">
      <alignment horizontal="right"/>
      <protection/>
    </xf>
    <xf numFmtId="4" fontId="2" fillId="0" borderId="0" xfId="52" applyNumberFormat="1" applyFont="1" applyBorder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5" fillId="33" borderId="0" xfId="52" applyFill="1">
      <alignment/>
      <protection/>
    </xf>
    <xf numFmtId="0" fontId="5" fillId="0" borderId="0" xfId="52" applyFill="1">
      <alignment/>
      <protection/>
    </xf>
    <xf numFmtId="0" fontId="56" fillId="0" borderId="0" xfId="0" applyFont="1" applyFill="1" applyAlignment="1">
      <alignment/>
    </xf>
    <xf numFmtId="0" fontId="57" fillId="0" borderId="0" xfId="45" applyFont="1" applyFill="1" applyAlignment="1" applyProtection="1">
      <alignment/>
      <protection/>
    </xf>
    <xf numFmtId="0" fontId="12" fillId="0" borderId="0" xfId="0" applyFont="1" applyFill="1" applyBorder="1" applyAlignment="1">
      <alignment horizontal="center" vertical="center"/>
    </xf>
    <xf numFmtId="3" fontId="5" fillId="0" borderId="0" xfId="52" applyNumberFormat="1" applyBorder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52" applyFont="1" applyFill="1">
      <alignment/>
      <protection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right"/>
    </xf>
    <xf numFmtId="0" fontId="62" fillId="0" borderId="0" xfId="0" applyNumberFormat="1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3" fillId="0" borderId="0" xfId="45" applyFill="1" applyAlignment="1" applyProtection="1">
      <alignment/>
      <protection/>
    </xf>
    <xf numFmtId="0" fontId="8" fillId="0" borderId="0" xfId="52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7" fillId="0" borderId="0" xfId="52" applyFont="1" applyFill="1">
      <alignment/>
      <protection/>
    </xf>
    <xf numFmtId="0" fontId="17" fillId="0" borderId="0" xfId="45" applyFont="1" applyFill="1" applyAlignment="1" applyProtection="1">
      <alignment/>
      <protection/>
    </xf>
    <xf numFmtId="0" fontId="17" fillId="0" borderId="0" xfId="52" applyFont="1" applyFill="1" applyAlignment="1">
      <alignment horizontal="left"/>
      <protection/>
    </xf>
    <xf numFmtId="0" fontId="17" fillId="0" borderId="0" xfId="52" applyFont="1" applyFill="1" applyBorder="1" applyAlignment="1">
      <alignment horizontal="left"/>
      <protection/>
    </xf>
    <xf numFmtId="0" fontId="8" fillId="0" borderId="0" xfId="52" applyFont="1" applyFill="1" applyBorder="1">
      <alignment/>
      <protection/>
    </xf>
    <xf numFmtId="0" fontId="12" fillId="0" borderId="0" xfId="0" applyFont="1" applyBorder="1" applyAlignment="1">
      <alignment/>
    </xf>
    <xf numFmtId="0" fontId="4" fillId="0" borderId="0" xfId="52" applyFo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5" fillId="0" borderId="0" xfId="52" applyFill="1" applyAlignment="1">
      <alignment horizontal="right"/>
      <protection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52" applyFill="1" applyAlignment="1">
      <alignment horizontal="center"/>
      <protection/>
    </xf>
    <xf numFmtId="0" fontId="2" fillId="0" borderId="12" xfId="52" applyFont="1" applyFill="1" applyBorder="1">
      <alignment/>
      <protection/>
    </xf>
    <xf numFmtId="3" fontId="12" fillId="0" borderId="12" xfId="52" applyNumberFormat="1" applyFont="1" applyFill="1" applyBorder="1" applyAlignment="1">
      <alignment horizontal="right"/>
      <protection/>
    </xf>
    <xf numFmtId="0" fontId="8" fillId="0" borderId="0" xfId="52" applyFont="1" applyFill="1" applyAlignment="1">
      <alignment horizontal="left"/>
      <protection/>
    </xf>
    <xf numFmtId="3" fontId="5" fillId="0" borderId="0" xfId="52" applyNumberFormat="1" applyFont="1" applyFill="1" applyBorder="1" applyAlignment="1">
      <alignment horizontal="center"/>
      <protection/>
    </xf>
    <xf numFmtId="4" fontId="5" fillId="0" borderId="0" xfId="52" applyNumberFormat="1" applyFont="1" applyFill="1" applyBorder="1" applyAlignment="1">
      <alignment horizontal="center"/>
      <protection/>
    </xf>
    <xf numFmtId="2" fontId="5" fillId="0" borderId="0" xfId="52" applyNumberFormat="1" applyFont="1" applyFill="1" applyBorder="1" applyAlignment="1">
      <alignment horizontal="center"/>
      <protection/>
    </xf>
    <xf numFmtId="4" fontId="11" fillId="0" borderId="0" xfId="52" applyNumberFormat="1" applyFont="1" applyFill="1" applyAlignment="1">
      <alignment horizontal="right"/>
      <protection/>
    </xf>
    <xf numFmtId="2" fontId="5" fillId="0" borderId="0" xfId="52" applyNumberFormat="1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4" fontId="11" fillId="0" borderId="0" xfId="52" applyNumberFormat="1" applyFont="1" applyFill="1" applyBorder="1" applyAlignment="1">
      <alignment horizontal="right"/>
      <protection/>
    </xf>
    <xf numFmtId="0" fontId="5" fillId="0" borderId="12" xfId="52" applyFont="1" applyFill="1" applyBorder="1" applyAlignment="1">
      <alignment horizontal="center"/>
      <protection/>
    </xf>
    <xf numFmtId="3" fontId="12" fillId="0" borderId="12" xfId="52" applyNumberFormat="1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5" fillId="0" borderId="10" xfId="52" applyBorder="1" applyAlignme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/>
      <protection/>
    </xf>
    <xf numFmtId="3" fontId="12" fillId="33" borderId="12" xfId="52" applyNumberFormat="1" applyFont="1" applyFill="1" applyBorder="1" applyAlignment="1">
      <alignment horizontal="center"/>
      <protection/>
    </xf>
    <xf numFmtId="0" fontId="12" fillId="0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/>
    </xf>
    <xf numFmtId="0" fontId="62" fillId="0" borderId="10" xfId="0" applyNumberFormat="1" applyFont="1" applyFill="1" applyBorder="1" applyAlignment="1">
      <alignment horizontal="center"/>
    </xf>
    <xf numFmtId="164" fontId="64" fillId="0" borderId="10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6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1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/>
    </xf>
    <xf numFmtId="3" fontId="6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0" fontId="2" fillId="0" borderId="12" xfId="52" applyFont="1" applyBorder="1">
      <alignment/>
      <protection/>
    </xf>
    <xf numFmtId="0" fontId="2" fillId="0" borderId="12" xfId="52" applyFont="1" applyBorder="1" applyAlignment="1">
      <alignment horizontal="center"/>
      <protection/>
    </xf>
    <xf numFmtId="0" fontId="11" fillId="0" borderId="10" xfId="52" applyFont="1" applyFill="1" applyBorder="1" applyAlignment="1">
      <alignment horizontal="right"/>
      <protection/>
    </xf>
    <xf numFmtId="0" fontId="11" fillId="0" borderId="0" xfId="52" applyFont="1" applyBorder="1" applyAlignment="1">
      <alignment horizontal="right"/>
      <protection/>
    </xf>
    <xf numFmtId="0" fontId="12" fillId="0" borderId="0" xfId="52" applyFont="1" applyAlignment="1">
      <alignment horizontal="right"/>
      <protection/>
    </xf>
    <xf numFmtId="0" fontId="12" fillId="0" borderId="0" xfId="52" applyFont="1" applyBorder="1" applyAlignment="1">
      <alignment horizontal="right"/>
      <protection/>
    </xf>
    <xf numFmtId="0" fontId="11" fillId="0" borderId="0" xfId="52" applyFont="1" applyAlignment="1">
      <alignment horizontal="center"/>
      <protection/>
    </xf>
    <xf numFmtId="3" fontId="11" fillId="0" borderId="0" xfId="52" applyNumberFormat="1" applyFont="1" applyAlignment="1">
      <alignment horizontal="center"/>
      <protection/>
    </xf>
    <xf numFmtId="3" fontId="11" fillId="0" borderId="0" xfId="52" applyNumberFormat="1" applyFont="1" applyAlignment="1">
      <alignment horizontal="left"/>
      <protection/>
    </xf>
    <xf numFmtId="0" fontId="12" fillId="0" borderId="12" xfId="52" applyFont="1" applyBorder="1">
      <alignment/>
      <protection/>
    </xf>
    <xf numFmtId="0" fontId="12" fillId="0" borderId="12" xfId="52" applyFont="1" applyBorder="1" applyAlignment="1">
      <alignment horizontal="right"/>
      <protection/>
    </xf>
    <xf numFmtId="0" fontId="11" fillId="0" borderId="10" xfId="52" applyFont="1" applyBorder="1" applyAlignment="1">
      <alignment horizontal="left"/>
      <protection/>
    </xf>
    <xf numFmtId="0" fontId="11" fillId="0" borderId="10" xfId="52" applyFont="1" applyFill="1" applyBorder="1" applyAlignment="1">
      <alignment horizontal="center"/>
      <protection/>
    </xf>
    <xf numFmtId="3" fontId="11" fillId="0" borderId="0" xfId="52" applyNumberFormat="1" applyFont="1">
      <alignment/>
      <protection/>
    </xf>
    <xf numFmtId="3" fontId="11" fillId="0" borderId="0" xfId="52" applyNumberFormat="1" applyFont="1" applyBorder="1">
      <alignment/>
      <protection/>
    </xf>
    <xf numFmtId="0" fontId="25" fillId="0" borderId="12" xfId="52" applyFont="1" applyBorder="1">
      <alignment/>
      <protection/>
    </xf>
    <xf numFmtId="3" fontId="12" fillId="0" borderId="0" xfId="52" applyNumberFormat="1" applyFont="1" applyAlignment="1">
      <alignment/>
      <protection/>
    </xf>
    <xf numFmtId="0" fontId="12" fillId="0" borderId="0" xfId="52" applyFont="1" applyAlignment="1">
      <alignment/>
      <protection/>
    </xf>
    <xf numFmtId="3" fontId="11" fillId="0" borderId="0" xfId="52" applyNumberFormat="1" applyFont="1" applyAlignment="1">
      <alignment/>
      <protection/>
    </xf>
    <xf numFmtId="3" fontId="11" fillId="0" borderId="0" xfId="52" applyNumberFormat="1" applyFont="1" applyBorder="1" applyAlignment="1">
      <alignment/>
      <protection/>
    </xf>
    <xf numFmtId="0" fontId="25" fillId="0" borderId="0" xfId="52" applyFont="1" applyBorder="1">
      <alignment/>
      <protection/>
    </xf>
    <xf numFmtId="0" fontId="11" fillId="0" borderId="0" xfId="52" applyFont="1" applyAlignment="1">
      <alignment vertical="center" wrapText="1"/>
      <protection/>
    </xf>
    <xf numFmtId="0" fontId="12" fillId="0" borderId="0" xfId="52" applyFont="1" applyAlignment="1">
      <alignment vertical="center" wrapText="1"/>
      <protection/>
    </xf>
    <xf numFmtId="0" fontId="15" fillId="0" borderId="0" xfId="45" applyFont="1" applyAlignment="1" applyProtection="1">
      <alignment horizontal="center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15" fillId="0" borderId="0" xfId="45" applyFont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view="pageLayout" workbookViewId="0" topLeftCell="A1">
      <selection activeCell="B14" sqref="B14"/>
    </sheetView>
  </sheetViews>
  <sheetFormatPr defaultColWidth="11.421875" defaultRowHeight="15"/>
  <sheetData>
    <row r="2" spans="1:4" s="70" customFormat="1" ht="15">
      <c r="A2" s="113" t="s">
        <v>0</v>
      </c>
      <c r="B2" s="1"/>
      <c r="C2" s="114"/>
      <c r="D2" s="133"/>
    </row>
    <row r="3" spans="1:3" s="70" customFormat="1" ht="15">
      <c r="A3" s="113"/>
      <c r="B3" s="1"/>
      <c r="C3" s="114"/>
    </row>
    <row r="4" spans="1:3" s="69" customFormat="1" ht="15">
      <c r="A4" s="66" t="s">
        <v>147</v>
      </c>
      <c r="B4" s="67" t="s">
        <v>4</v>
      </c>
      <c r="C4" s="68"/>
    </row>
    <row r="5" spans="1:3" s="69" customFormat="1" ht="15">
      <c r="A5" s="2" t="s">
        <v>148</v>
      </c>
      <c r="B5" s="68" t="s">
        <v>1</v>
      </c>
      <c r="C5" s="2"/>
    </row>
    <row r="6" spans="1:7" ht="15">
      <c r="A6" s="13" t="s">
        <v>149</v>
      </c>
      <c r="B6" s="13" t="s">
        <v>218</v>
      </c>
      <c r="C6" s="13"/>
      <c r="D6" s="13"/>
      <c r="E6" s="13"/>
      <c r="F6" s="13"/>
      <c r="G6" s="13"/>
    </row>
    <row r="7" spans="1:7" ht="15">
      <c r="A7" s="13" t="s">
        <v>150</v>
      </c>
      <c r="B7" s="13" t="s">
        <v>219</v>
      </c>
      <c r="C7" s="13"/>
      <c r="D7" s="13"/>
      <c r="E7" s="13"/>
      <c r="F7" s="13"/>
      <c r="G7" s="13"/>
    </row>
    <row r="8" spans="1:7" ht="15">
      <c r="A8" s="13" t="s">
        <v>151</v>
      </c>
      <c r="B8" s="13" t="s">
        <v>220</v>
      </c>
      <c r="C8" s="13"/>
      <c r="D8" s="13"/>
      <c r="E8" s="13"/>
      <c r="F8" s="13"/>
      <c r="G8" s="13"/>
    </row>
    <row r="9" spans="1:7" ht="15">
      <c r="A9" s="13" t="s">
        <v>152</v>
      </c>
      <c r="B9" s="13" t="s">
        <v>221</v>
      </c>
      <c r="C9" s="13"/>
      <c r="D9" s="13"/>
      <c r="E9" s="13"/>
      <c r="F9" s="13"/>
      <c r="G9" s="13"/>
    </row>
    <row r="10" spans="1:7" ht="15">
      <c r="A10" s="13" t="s">
        <v>153</v>
      </c>
      <c r="B10" s="13" t="s">
        <v>222</v>
      </c>
      <c r="C10" s="13"/>
      <c r="D10" s="13"/>
      <c r="E10" s="13"/>
      <c r="F10" s="13"/>
      <c r="G10" s="13"/>
    </row>
    <row r="11" spans="1:7" ht="15">
      <c r="A11" s="13" t="s">
        <v>154</v>
      </c>
      <c r="B11" s="13" t="s">
        <v>223</v>
      </c>
      <c r="C11" s="13"/>
      <c r="D11" s="13"/>
      <c r="E11" s="13"/>
      <c r="F11" s="13"/>
      <c r="G11" s="13"/>
    </row>
    <row r="12" spans="1:7" ht="15">
      <c r="A12" s="13" t="s">
        <v>155</v>
      </c>
      <c r="B12" s="13" t="s">
        <v>224</v>
      </c>
      <c r="C12" s="13"/>
      <c r="D12" s="13"/>
      <c r="E12" s="13"/>
      <c r="F12" s="13"/>
      <c r="G12" s="13"/>
    </row>
    <row r="13" spans="1:3" s="69" customFormat="1" ht="15">
      <c r="A13" s="89" t="s">
        <v>156</v>
      </c>
      <c r="B13" s="107" t="s">
        <v>2</v>
      </c>
      <c r="C13" s="89"/>
    </row>
    <row r="14" spans="1:6" s="69" customFormat="1" ht="15">
      <c r="A14" s="13" t="s">
        <v>175</v>
      </c>
      <c r="B14" s="13" t="s">
        <v>225</v>
      </c>
      <c r="C14" s="13"/>
      <c r="D14" s="13"/>
      <c r="E14" s="13"/>
      <c r="F14" s="13"/>
    </row>
    <row r="15" spans="1:6" s="69" customFormat="1" ht="15">
      <c r="A15" s="13" t="s">
        <v>167</v>
      </c>
      <c r="B15" s="13" t="s">
        <v>226</v>
      </c>
      <c r="C15" s="13"/>
      <c r="D15" s="13"/>
      <c r="E15" s="13"/>
      <c r="F15" s="13"/>
    </row>
    <row r="16" spans="1:6" s="69" customFormat="1" ht="15">
      <c r="A16" s="13" t="s">
        <v>168</v>
      </c>
      <c r="B16" s="13" t="s">
        <v>227</v>
      </c>
      <c r="C16" s="13"/>
      <c r="D16" s="13"/>
      <c r="E16" s="13"/>
      <c r="F16" s="13"/>
    </row>
    <row r="17" spans="1:6" s="69" customFormat="1" ht="15">
      <c r="A17" s="13" t="s">
        <v>176</v>
      </c>
      <c r="B17" s="13" t="s">
        <v>228</v>
      </c>
      <c r="C17" s="13"/>
      <c r="D17" s="13"/>
      <c r="E17" s="13"/>
      <c r="F17" s="13"/>
    </row>
    <row r="18" spans="1:6" s="151" customFormat="1" ht="15">
      <c r="A18" s="152" t="s">
        <v>177</v>
      </c>
      <c r="B18" s="152" t="s">
        <v>229</v>
      </c>
      <c r="C18" s="152"/>
      <c r="D18" s="152"/>
      <c r="E18" s="152"/>
      <c r="F18" s="152"/>
    </row>
    <row r="19" spans="1:6" s="151" customFormat="1" ht="15">
      <c r="A19" s="152" t="s">
        <v>178</v>
      </c>
      <c r="B19" s="152" t="s">
        <v>230</v>
      </c>
      <c r="C19" s="152"/>
      <c r="D19" s="152"/>
      <c r="E19" s="152"/>
      <c r="F19" s="152"/>
    </row>
    <row r="20" spans="1:6" s="69" customFormat="1" ht="15">
      <c r="A20" s="13" t="s">
        <v>172</v>
      </c>
      <c r="B20" s="13" t="s">
        <v>231</v>
      </c>
      <c r="C20" s="13"/>
      <c r="D20" s="13"/>
      <c r="E20" s="13"/>
      <c r="F20" s="13"/>
    </row>
    <row r="21" spans="1:3" s="69" customFormat="1" ht="15">
      <c r="A21" s="89" t="s">
        <v>157</v>
      </c>
      <c r="B21" s="108" t="s">
        <v>3</v>
      </c>
      <c r="C21" s="89"/>
    </row>
    <row r="22" spans="1:8" ht="15">
      <c r="A22" s="110" t="s">
        <v>158</v>
      </c>
      <c r="B22" s="110" t="s">
        <v>232</v>
      </c>
      <c r="C22" s="110"/>
      <c r="D22" s="110"/>
      <c r="E22" s="110"/>
      <c r="F22" s="110"/>
      <c r="G22" s="110"/>
      <c r="H22" s="109"/>
    </row>
    <row r="23" spans="1:8" ht="15">
      <c r="A23" s="110" t="s">
        <v>159</v>
      </c>
      <c r="B23" s="110" t="s">
        <v>233</v>
      </c>
      <c r="C23" s="110"/>
      <c r="D23" s="110"/>
      <c r="E23" s="110"/>
      <c r="F23" s="110"/>
      <c r="G23" s="110"/>
      <c r="H23" s="109"/>
    </row>
    <row r="24" spans="1:8" ht="15">
      <c r="A24" s="110" t="s">
        <v>160</v>
      </c>
      <c r="B24" s="110" t="s">
        <v>234</v>
      </c>
      <c r="C24" s="110"/>
      <c r="D24" s="110"/>
      <c r="E24" s="110"/>
      <c r="F24" s="110"/>
      <c r="G24" s="110"/>
      <c r="H24" s="109"/>
    </row>
    <row r="25" spans="1:8" ht="15">
      <c r="A25" s="110" t="s">
        <v>161</v>
      </c>
      <c r="B25" s="110" t="s">
        <v>214</v>
      </c>
      <c r="C25" s="110"/>
      <c r="D25" s="110"/>
      <c r="E25" s="110"/>
      <c r="F25" s="110"/>
      <c r="G25" s="110"/>
      <c r="H25" s="109"/>
    </row>
    <row r="26" spans="1:9" ht="15">
      <c r="A26" s="90"/>
      <c r="B26" s="111"/>
      <c r="C26" s="112"/>
      <c r="D26" s="109"/>
      <c r="E26" s="109"/>
      <c r="F26" s="109"/>
      <c r="G26" s="109"/>
      <c r="H26" s="109"/>
      <c r="I26" s="72"/>
    </row>
    <row r="27" spans="1:3" ht="15">
      <c r="A27" s="2"/>
      <c r="B27" s="3"/>
      <c r="C27" s="4"/>
    </row>
    <row r="28" spans="1:4" ht="15">
      <c r="A28" s="75"/>
      <c r="B28" s="1"/>
      <c r="C28" s="76"/>
      <c r="D28" s="72"/>
    </row>
    <row r="29" spans="1:3" ht="15">
      <c r="A29" s="2"/>
      <c r="B29" s="3"/>
      <c r="C29" s="6"/>
    </row>
    <row r="30" spans="1:3" ht="15">
      <c r="A30" s="2"/>
      <c r="B30" s="3"/>
      <c r="C30" s="6"/>
    </row>
    <row r="31" spans="1:3" ht="15">
      <c r="A31" s="2"/>
      <c r="B31" s="3"/>
      <c r="C31" s="7"/>
    </row>
    <row r="32" spans="1:3" ht="15">
      <c r="A32" s="2"/>
      <c r="B32" s="3"/>
      <c r="C32" s="7"/>
    </row>
    <row r="33" ht="15">
      <c r="B33" s="8"/>
    </row>
    <row r="34" spans="2:3" ht="15">
      <c r="B34" s="8"/>
      <c r="C34" s="9"/>
    </row>
    <row r="35" spans="2:3" ht="15">
      <c r="B35" s="8"/>
      <c r="C35" s="9"/>
    </row>
    <row r="36" spans="2:3" ht="15">
      <c r="B36" s="3"/>
      <c r="C36" s="10"/>
    </row>
    <row r="37" spans="2:3" ht="15">
      <c r="B37" s="8"/>
      <c r="C37" s="6"/>
    </row>
    <row r="38" spans="2:3" ht="15">
      <c r="B38" s="8"/>
      <c r="C38" s="5"/>
    </row>
    <row r="40" ht="15">
      <c r="B40" s="11"/>
    </row>
    <row r="41" ht="15">
      <c r="B41" s="11"/>
    </row>
    <row r="42" ht="15">
      <c r="B42" s="11"/>
    </row>
  </sheetData>
  <sheetProtection/>
  <hyperlinks>
    <hyperlink ref="A6" location="'05.01.'!A1" display="05.01."/>
    <hyperlink ref="A6:F6" location="'3.02.01.01'!A1" display="3.02.01.01"/>
    <hyperlink ref="A7:F7" location="'3.02.01.02'!A1" display="3.02.01.02"/>
    <hyperlink ref="A8:F8" location="'3.02.01.03'!A1" display="3.02.01.03"/>
    <hyperlink ref="A9:F9" location="'3.02.01.04'!A1" display="3.02.01.04"/>
    <hyperlink ref="A10:F10" location="'3.02.01.05'!A1" display="3.02.01.05"/>
    <hyperlink ref="A11:G11" location="'03.08.01.06'!A1" display="03.08.01.06"/>
    <hyperlink ref="B12" location="'3.02.01.06'!A1" display="3.02.01.06"/>
    <hyperlink ref="A12:G12" location="'03.08.01.07'!A1" display="03.08.01.07"/>
    <hyperlink ref="B14:F14" location="'05.09.01.'!A1" display="Impost de béns inmobles urbans (IBI). Viladecans 1990-2011"/>
    <hyperlink ref="B16:E16" location="'05.09.02.'!A1" display="Impost Activitat Econòmiques. Viladecans 2005-2011"/>
    <hyperlink ref="B18:F18" location="'05.09.03.'!A1" display="Impost de vehicles de tracció mecànica. Viladecans 2005-2011"/>
    <hyperlink ref="B20:D20" location="'05.09.04.'!A1" display="Preu públic guals. Viladecans 2005-2011"/>
    <hyperlink ref="A14" location="'05.09.'!A1" display="05.09.01."/>
    <hyperlink ref="B14" location="'05.09.'!A1" display="Impost de béns immobles urbans (IBI). Viladecans 1990-2012"/>
    <hyperlink ref="A15:B15" location="'05.09.'!A1" display="05.09.01.01."/>
    <hyperlink ref="A15:F15" location="'03.08.02.02'!A1" display="3.08.02.02"/>
    <hyperlink ref="A17:F17" location="'05.09.02.'!A1" display="05.09.02.01."/>
    <hyperlink ref="A14:F14" location="'03.08.02.01'!A1" display="3.08.02.01"/>
    <hyperlink ref="A16:E17" location="'3.02.02.03'!A1" display="3.02.02.03"/>
    <hyperlink ref="A18:F18" location="'03.08.02.05'!A1" display="03.08.02.05"/>
    <hyperlink ref="A20:E20" location="'3.02.02.06'!A1" display="3.02.02.06"/>
    <hyperlink ref="A20:F20" location="'03.08.02.07'!A1" display="3.08.02.07"/>
    <hyperlink ref="A18:F19" location="'3.02.02.05-6'!A1" display="3.02.02.05"/>
    <hyperlink ref="B23:F23" location="'05.08.02.'!A1" display="Distribució del personal per Àrees. Viladecans 2007-2012"/>
    <hyperlink ref="A25:E25" location="'05.08.04.'!A1" display="05.08.04.01."/>
    <hyperlink ref="B22" location="'05.08.'!A1" display="Evolució plantilla de personal segons tipus de contractació. Viladecans 2007-2013"/>
    <hyperlink ref="A22:G22" location="'03.08.03.01'!A1" display="03.08.03.01"/>
    <hyperlink ref="A23:E23" location="'3.02.01.09'!A1" display="3.02.01.09"/>
    <hyperlink ref="A24:F24" location="'3.02.01.10'!A1" display="3.02.01.10"/>
    <hyperlink ref="A25:F25" location="'3.02.01.11-12'!A1" display="3.02.01.11"/>
    <hyperlink ref="A24:G24" location="'03.08.03.03'!A1" display="03.08.03.03"/>
    <hyperlink ref="A25:G25" location="'3.02.01.11-12'!A1" display="3.02.01.11"/>
    <hyperlink ref="A7:A12" location="'3.02.01.01'!A1" display="3.02.01.01"/>
    <hyperlink ref="A15:A20" location="'3.02.02.01'!A1" display="3.02.02.01"/>
    <hyperlink ref="A23:A25" location="'3.02.01.08'!A1" display="3.02.01.08"/>
    <hyperlink ref="A6:G6" location="'03.08.01.01'!A1" display="03.08.01.01"/>
    <hyperlink ref="A7:G7" location="'03.08.01.02'!A1" display="03.08.01.02"/>
    <hyperlink ref="A8:G8" location="'03.08.01.03'!A1" display="03.08.01.03"/>
    <hyperlink ref="A9:G9" location="'03.08.01.04'!A1" display="03.08.01.04"/>
    <hyperlink ref="A10:G10" location="'03.08.01.05'!A1" display="03.08.01.05"/>
    <hyperlink ref="A16:F16" location="'03.09.02.03'!A1" display="3.09.02.03"/>
    <hyperlink ref="A17:E17" location="'03.08.02.04'!A1" display="3.08.02.04"/>
    <hyperlink ref="A19:F19" location="'03.08.02.06'!A1" display="03.08.02.06"/>
    <hyperlink ref="A23:G23" location="'03.09.03.02'!A1" display="03.09.03.02"/>
    <hyperlink ref="A25:D25" location="'03.08.03.04'!A1" display="03.08.03.04"/>
    <hyperlink ref="A16:E16" location="'03.08.02.03'!A1" display="3.08.02.03"/>
    <hyperlink ref="A23:F23" location="'03.08.03.02'!A1" display="03.08.03.02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showGridLines="0" view="pageLayout" workbookViewId="0" topLeftCell="A1">
      <selection activeCell="D9" sqref="D9"/>
    </sheetView>
  </sheetViews>
  <sheetFormatPr defaultColWidth="11.421875" defaultRowHeight="15"/>
  <cols>
    <col min="3" max="3" width="14.57421875" style="0" bestFit="1" customWidth="1"/>
  </cols>
  <sheetData>
    <row r="1" spans="1:4" ht="15">
      <c r="A1" s="14" t="s">
        <v>167</v>
      </c>
      <c r="B1" s="12"/>
      <c r="C1" s="12"/>
      <c r="D1" s="12"/>
    </row>
    <row r="2" spans="1:4" ht="15">
      <c r="A2" s="14" t="s">
        <v>96</v>
      </c>
      <c r="B2" s="12"/>
      <c r="C2" s="12"/>
      <c r="D2" s="12"/>
    </row>
    <row r="3" spans="1:4" ht="15">
      <c r="A3" s="14" t="s">
        <v>238</v>
      </c>
      <c r="B3" s="14"/>
      <c r="C3" s="135"/>
      <c r="D3" s="24"/>
    </row>
    <row r="4" spans="1:4" ht="15">
      <c r="A4" s="135"/>
      <c r="B4" s="135"/>
      <c r="C4" s="135"/>
      <c r="D4" s="24"/>
    </row>
    <row r="5" spans="1:4" ht="15.75" thickBot="1">
      <c r="A5" s="194" t="s">
        <v>8</v>
      </c>
      <c r="B5" s="195"/>
      <c r="C5" s="196" t="s">
        <v>91</v>
      </c>
      <c r="D5" s="12"/>
    </row>
    <row r="6" spans="1:4" ht="15">
      <c r="A6" s="58"/>
      <c r="B6" s="24"/>
      <c r="C6" s="52"/>
      <c r="D6" s="12"/>
    </row>
    <row r="7" spans="1:4" ht="15">
      <c r="A7" s="59">
        <v>2006</v>
      </c>
      <c r="B7" s="12"/>
      <c r="C7" s="29">
        <v>563</v>
      </c>
      <c r="D7" s="12"/>
    </row>
    <row r="8" spans="1:4" ht="15">
      <c r="A8" s="59">
        <v>2007</v>
      </c>
      <c r="B8" s="12"/>
      <c r="C8" s="29">
        <v>491</v>
      </c>
      <c r="D8" s="12"/>
    </row>
    <row r="9" spans="1:4" ht="15">
      <c r="A9" s="59">
        <v>2008</v>
      </c>
      <c r="B9" s="12"/>
      <c r="C9" s="29">
        <v>573</v>
      </c>
      <c r="D9" s="12"/>
    </row>
    <row r="10" spans="1:4" ht="15">
      <c r="A10" s="59">
        <v>2009</v>
      </c>
      <c r="B10" s="12"/>
      <c r="C10" s="29">
        <v>579</v>
      </c>
      <c r="D10" s="12"/>
    </row>
    <row r="11" spans="1:4" ht="15">
      <c r="A11" s="59">
        <v>2010</v>
      </c>
      <c r="B11" s="12"/>
      <c r="C11" s="29">
        <v>577</v>
      </c>
      <c r="D11" s="12"/>
    </row>
    <row r="12" spans="1:4" ht="15">
      <c r="A12" s="59">
        <v>2011</v>
      </c>
      <c r="B12" s="12"/>
      <c r="C12" s="29">
        <v>583</v>
      </c>
      <c r="D12" s="12"/>
    </row>
    <row r="13" spans="1:4" ht="15">
      <c r="A13" s="59">
        <v>2012</v>
      </c>
      <c r="B13" s="24"/>
      <c r="C13" s="34">
        <v>591</v>
      </c>
      <c r="D13" s="12"/>
    </row>
    <row r="14" spans="1:4" ht="15">
      <c r="A14" s="34">
        <v>2013</v>
      </c>
      <c r="B14" s="24"/>
      <c r="C14" s="34">
        <v>588</v>
      </c>
      <c r="D14" s="12"/>
    </row>
    <row r="15" spans="1:4" ht="15">
      <c r="A15" s="62">
        <v>2014</v>
      </c>
      <c r="B15" s="24"/>
      <c r="C15" s="73">
        <v>474</v>
      </c>
      <c r="D15" s="12"/>
    </row>
    <row r="16" spans="1:4" ht="15">
      <c r="A16" s="117">
        <v>2015</v>
      </c>
      <c r="B16" s="24"/>
      <c r="C16" s="73">
        <v>431</v>
      </c>
      <c r="D16" s="12"/>
    </row>
    <row r="17" spans="1:4" ht="15">
      <c r="A17" s="117">
        <v>2016</v>
      </c>
      <c r="B17" s="24"/>
      <c r="C17" s="73">
        <v>599</v>
      </c>
      <c r="D17" s="12"/>
    </row>
    <row r="18" spans="1:3" ht="15">
      <c r="A18" s="46">
        <v>2017</v>
      </c>
      <c r="B18" s="57"/>
      <c r="C18" s="46">
        <v>614</v>
      </c>
    </row>
    <row r="19" spans="1:3" ht="15">
      <c r="A19" s="46">
        <v>2018</v>
      </c>
      <c r="B19" s="57"/>
      <c r="C19" s="46">
        <v>591</v>
      </c>
    </row>
    <row r="20" spans="1:3" ht="15.75" thickBot="1">
      <c r="A20" s="197">
        <v>2019</v>
      </c>
      <c r="B20" s="198"/>
      <c r="C20" s="197">
        <v>628</v>
      </c>
    </row>
    <row r="21" spans="1:3" ht="15">
      <c r="A21" s="77" t="s">
        <v>142</v>
      </c>
      <c r="B21" s="57"/>
      <c r="C21" s="46"/>
    </row>
    <row r="22" ht="15">
      <c r="A22" s="71" t="s">
        <v>5</v>
      </c>
    </row>
  </sheetData>
  <sheetProtection/>
  <hyperlinks>
    <hyperlink ref="A22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9"/>
  <sheetViews>
    <sheetView showGridLines="0" view="pageLayout" workbookViewId="0" topLeftCell="A1">
      <selection activeCell="C30" sqref="C30"/>
    </sheetView>
  </sheetViews>
  <sheetFormatPr defaultColWidth="11.421875" defaultRowHeight="15"/>
  <cols>
    <col min="1" max="1" width="7.00390625" style="12" customWidth="1"/>
    <col min="2" max="2" width="7.140625" style="12" bestFit="1" customWidth="1"/>
    <col min="3" max="3" width="8.421875" style="12" customWidth="1"/>
    <col min="4" max="6" width="10.00390625" style="12" bestFit="1" customWidth="1"/>
    <col min="7" max="7" width="11.28125" style="12" bestFit="1" customWidth="1"/>
    <col min="8" max="8" width="10.00390625" style="12" bestFit="1" customWidth="1"/>
    <col min="9" max="9" width="11.28125" style="12" bestFit="1" customWidth="1"/>
    <col min="10" max="16384" width="11.421875" style="12" customWidth="1"/>
  </cols>
  <sheetData>
    <row r="1" spans="1:9" ht="15">
      <c r="A1" s="14" t="s">
        <v>168</v>
      </c>
      <c r="B1" s="14"/>
      <c r="C1" s="32"/>
      <c r="I1" s="17"/>
    </row>
    <row r="2" spans="1:3" ht="15">
      <c r="A2" s="14" t="s">
        <v>97</v>
      </c>
      <c r="B2" s="14"/>
      <c r="C2" s="32"/>
    </row>
    <row r="3" spans="1:3" ht="15">
      <c r="A3" s="14" t="s">
        <v>235</v>
      </c>
      <c r="B3" s="14"/>
      <c r="C3" s="134"/>
    </row>
    <row r="5" spans="1:3" ht="24" customHeight="1" thickBot="1">
      <c r="A5" s="196" t="s">
        <v>53</v>
      </c>
      <c r="B5" s="258" t="s">
        <v>98</v>
      </c>
      <c r="C5" s="258"/>
    </row>
    <row r="6" spans="1:3" ht="12.75" customHeight="1">
      <c r="A6" s="60"/>
      <c r="B6" s="60"/>
      <c r="C6" s="60"/>
    </row>
    <row r="7" spans="1:3" ht="12.75">
      <c r="A7" s="115">
        <v>2005</v>
      </c>
      <c r="B7" s="259">
        <v>515</v>
      </c>
      <c r="C7" s="259"/>
    </row>
    <row r="8" spans="1:3" ht="12.75">
      <c r="A8" s="115">
        <v>2006</v>
      </c>
      <c r="B8" s="259">
        <v>514</v>
      </c>
      <c r="C8" s="259"/>
    </row>
    <row r="9" spans="1:3" ht="12.75">
      <c r="A9" s="115">
        <v>2007</v>
      </c>
      <c r="B9" s="259">
        <v>525</v>
      </c>
      <c r="C9" s="259"/>
    </row>
    <row r="10" spans="1:3" ht="12.75">
      <c r="A10" s="116">
        <v>2008</v>
      </c>
      <c r="B10" s="259">
        <v>523</v>
      </c>
      <c r="C10" s="259"/>
    </row>
    <row r="11" spans="1:3" ht="12.75">
      <c r="A11" s="61">
        <v>2009</v>
      </c>
      <c r="B11" s="259">
        <v>542</v>
      </c>
      <c r="C11" s="259"/>
    </row>
    <row r="12" spans="1:3" ht="12.75">
      <c r="A12" s="61">
        <v>2010</v>
      </c>
      <c r="B12" s="259">
        <v>539</v>
      </c>
      <c r="C12" s="259"/>
    </row>
    <row r="13" spans="1:3" ht="12.75">
      <c r="A13" s="61">
        <v>2011</v>
      </c>
      <c r="B13" s="259">
        <v>491</v>
      </c>
      <c r="C13" s="259"/>
    </row>
    <row r="14" spans="1:3" ht="12.75">
      <c r="A14" s="61">
        <v>2012</v>
      </c>
      <c r="B14" s="261">
        <v>538</v>
      </c>
      <c r="C14" s="261"/>
    </row>
    <row r="15" spans="1:3" ht="12.75">
      <c r="A15" s="61">
        <v>2013</v>
      </c>
      <c r="B15" s="260">
        <v>521</v>
      </c>
      <c r="C15" s="260"/>
    </row>
    <row r="16" spans="1:3" ht="12.75">
      <c r="A16" s="61">
        <v>2014</v>
      </c>
      <c r="B16" s="260">
        <v>497</v>
      </c>
      <c r="C16" s="260"/>
    </row>
    <row r="17" spans="1:3" ht="12.75">
      <c r="A17" s="128">
        <v>2015</v>
      </c>
      <c r="B17" s="256">
        <v>475</v>
      </c>
      <c r="C17" s="256"/>
    </row>
    <row r="18" spans="1:3" ht="15" customHeight="1">
      <c r="A18" s="136">
        <v>2016</v>
      </c>
      <c r="B18" s="256">
        <v>467</v>
      </c>
      <c r="C18" s="256"/>
    </row>
    <row r="19" spans="1:3" ht="12.75">
      <c r="A19" s="153">
        <v>2017</v>
      </c>
      <c r="B19" s="256">
        <v>531</v>
      </c>
      <c r="C19" s="256"/>
    </row>
    <row r="20" spans="1:3" ht="12.75">
      <c r="A20" s="176">
        <v>2018</v>
      </c>
      <c r="B20" s="256">
        <v>540</v>
      </c>
      <c r="C20" s="256"/>
    </row>
    <row r="21" spans="1:3" ht="13.5" thickBot="1">
      <c r="A21" s="199">
        <v>2019</v>
      </c>
      <c r="B21" s="257">
        <v>569</v>
      </c>
      <c r="C21" s="257"/>
    </row>
    <row r="22" spans="1:256" ht="12.75">
      <c r="A22" s="77" t="s">
        <v>142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</row>
    <row r="23" ht="12.75">
      <c r="A23" s="71" t="s">
        <v>5</v>
      </c>
    </row>
    <row r="29" ht="36.75" customHeight="1"/>
    <row r="39" spans="8:9" ht="12.75">
      <c r="H39" s="253"/>
      <c r="I39" s="253"/>
    </row>
  </sheetData>
  <sheetProtection/>
  <mergeCells count="17">
    <mergeCell ref="B16:C16"/>
    <mergeCell ref="B18:C18"/>
    <mergeCell ref="B11:C11"/>
    <mergeCell ref="B12:C12"/>
    <mergeCell ref="B13:C13"/>
    <mergeCell ref="B14:C14"/>
    <mergeCell ref="B15:C15"/>
    <mergeCell ref="B5:C5"/>
    <mergeCell ref="B7:C7"/>
    <mergeCell ref="B8:C8"/>
    <mergeCell ref="B9:C9"/>
    <mergeCell ref="B10:C10"/>
    <mergeCell ref="B19:C19"/>
    <mergeCell ref="B20:C20"/>
    <mergeCell ref="B21:C21"/>
    <mergeCell ref="H39:I39"/>
    <mergeCell ref="B17:C17"/>
  </mergeCells>
  <hyperlinks>
    <hyperlink ref="A23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"/>
  <sheetViews>
    <sheetView showGridLines="0" view="pageLayout" workbookViewId="0" topLeftCell="A1">
      <selection activeCell="D12" sqref="D12"/>
    </sheetView>
  </sheetViews>
  <sheetFormatPr defaultColWidth="11.421875" defaultRowHeight="15"/>
  <sheetData>
    <row r="1" spans="1:9" ht="15">
      <c r="A1" s="157" t="s">
        <v>169</v>
      </c>
      <c r="B1" s="157"/>
      <c r="C1" s="150"/>
      <c r="D1" s="150"/>
      <c r="E1" s="150"/>
      <c r="F1" s="150"/>
      <c r="G1" s="150"/>
      <c r="H1" s="150"/>
      <c r="I1" s="150"/>
    </row>
    <row r="2" spans="1:9" ht="15">
      <c r="A2" s="150"/>
      <c r="B2" s="150"/>
      <c r="C2" s="150"/>
      <c r="D2" s="150"/>
      <c r="E2" s="150"/>
      <c r="F2" s="150"/>
      <c r="G2" s="150"/>
      <c r="H2" s="150"/>
      <c r="I2" s="150"/>
    </row>
    <row r="3" spans="1:9" ht="24" thickBot="1">
      <c r="A3" s="203" t="s">
        <v>99</v>
      </c>
      <c r="B3" s="203" t="s">
        <v>100</v>
      </c>
      <c r="C3" s="203" t="s">
        <v>101</v>
      </c>
      <c r="D3" s="203" t="s">
        <v>102</v>
      </c>
      <c r="E3" s="203" t="s">
        <v>103</v>
      </c>
      <c r="F3" s="203" t="s">
        <v>104</v>
      </c>
      <c r="G3" s="203" t="s">
        <v>105</v>
      </c>
      <c r="H3" s="203" t="s">
        <v>106</v>
      </c>
      <c r="I3" s="203" t="s">
        <v>44</v>
      </c>
    </row>
    <row r="4" spans="1:9" ht="15">
      <c r="A4" s="158">
        <v>0</v>
      </c>
      <c r="B4" s="159">
        <v>0</v>
      </c>
      <c r="C4" s="159">
        <v>78</v>
      </c>
      <c r="D4" s="160">
        <v>23583.61</v>
      </c>
      <c r="E4" s="160">
        <v>31260.8</v>
      </c>
      <c r="F4" s="160">
        <v>30924.97</v>
      </c>
      <c r="G4" s="160">
        <v>31260.88</v>
      </c>
      <c r="H4" s="160">
        <v>10823.74</v>
      </c>
      <c r="I4" s="160">
        <v>41748.71</v>
      </c>
    </row>
    <row r="5" spans="1:9" ht="15">
      <c r="A5" s="161">
        <v>1</v>
      </c>
      <c r="B5" s="162">
        <v>3.8</v>
      </c>
      <c r="C5" s="159">
        <v>434</v>
      </c>
      <c r="D5" s="160">
        <v>361231.19</v>
      </c>
      <c r="E5" s="160">
        <v>481046.73</v>
      </c>
      <c r="F5" s="160">
        <v>475530.96</v>
      </c>
      <c r="G5" s="160">
        <v>1827975.84</v>
      </c>
      <c r="H5" s="160">
        <v>166435.95</v>
      </c>
      <c r="I5" s="160">
        <v>1973453.63</v>
      </c>
    </row>
    <row r="6" spans="1:9" ht="15">
      <c r="A6" s="163">
        <v>2</v>
      </c>
      <c r="B6" s="162">
        <v>3.56</v>
      </c>
      <c r="C6" s="159">
        <v>32</v>
      </c>
      <c r="D6" s="160">
        <v>16135.86</v>
      </c>
      <c r="E6" s="160">
        <v>21279</v>
      </c>
      <c r="F6" s="160">
        <v>19034.54</v>
      </c>
      <c r="G6" s="160">
        <v>75753.1</v>
      </c>
      <c r="H6" s="160">
        <v>6662.09</v>
      </c>
      <c r="I6" s="160">
        <v>74425.03</v>
      </c>
    </row>
    <row r="7" spans="1:9" ht="15">
      <c r="A7" s="163">
        <v>3</v>
      </c>
      <c r="B7" s="162">
        <v>3.21</v>
      </c>
      <c r="C7" s="159">
        <v>9</v>
      </c>
      <c r="D7" s="160">
        <v>3668.3</v>
      </c>
      <c r="E7" s="160">
        <v>4918.41</v>
      </c>
      <c r="F7" s="160">
        <v>4918.41</v>
      </c>
      <c r="G7" s="160">
        <v>15788.05</v>
      </c>
      <c r="H7" s="160">
        <v>1721.45</v>
      </c>
      <c r="I7" s="160">
        <v>17509.54</v>
      </c>
    </row>
    <row r="8" spans="1:9" ht="15">
      <c r="A8" s="163">
        <v>4</v>
      </c>
      <c r="B8" s="162">
        <v>2.74</v>
      </c>
      <c r="C8" s="159">
        <v>15</v>
      </c>
      <c r="D8" s="160">
        <v>5948.71</v>
      </c>
      <c r="E8" s="160">
        <v>7894.27</v>
      </c>
      <c r="F8" s="160">
        <v>7894.27</v>
      </c>
      <c r="G8" s="160">
        <v>21630.21</v>
      </c>
      <c r="H8" s="160">
        <v>2763</v>
      </c>
      <c r="I8" s="160">
        <v>24393.32</v>
      </c>
    </row>
    <row r="9" spans="1:9" ht="15.75" thickBot="1">
      <c r="A9" s="200" t="s">
        <v>11</v>
      </c>
      <c r="B9" s="200"/>
      <c r="C9" s="201">
        <v>568</v>
      </c>
      <c r="D9" s="202">
        <v>410567.67</v>
      </c>
      <c r="E9" s="202">
        <v>546399.2100000001</v>
      </c>
      <c r="F9" s="202">
        <v>538303.1500000001</v>
      </c>
      <c r="G9" s="202">
        <v>1972408.08</v>
      </c>
      <c r="H9" s="202">
        <v>188406.23</v>
      </c>
      <c r="I9" s="202">
        <v>2131530.2299999995</v>
      </c>
    </row>
    <row r="10" spans="1:9" ht="15">
      <c r="A10" s="164" t="s">
        <v>236</v>
      </c>
      <c r="B10" s="150"/>
      <c r="C10" s="150"/>
      <c r="D10" s="150"/>
      <c r="E10" s="150"/>
      <c r="F10" s="150"/>
      <c r="G10" s="150"/>
      <c r="H10" s="150"/>
      <c r="I10" s="150"/>
    </row>
    <row r="11" spans="1:9" ht="15">
      <c r="A11" s="165" t="s">
        <v>5</v>
      </c>
      <c r="B11" s="156"/>
      <c r="C11" s="156"/>
      <c r="D11" s="156"/>
      <c r="E11" s="156"/>
      <c r="F11" s="156"/>
      <c r="G11" s="156"/>
      <c r="H11" s="156"/>
      <c r="I11" s="156"/>
    </row>
    <row r="14" ht="15">
      <c r="A14" s="156"/>
    </row>
  </sheetData>
  <sheetProtection/>
  <hyperlinks>
    <hyperlink ref="A11" location="Index!A1" display="Índex"/>
  </hyperlinks>
  <printOptions/>
  <pageMargins left="0.7" right="0.7" top="1.0104166666666667" bottom="0.75" header="0.3" footer="0.3"/>
  <pageSetup horizontalDpi="600" verticalDpi="600" orientation="landscape" paperSize="9" r:id="rId2"/>
  <headerFooter>
    <oddFooter>&amp;L&amp;G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4"/>
  <sheetViews>
    <sheetView showGridLines="0" view="pageLayout" workbookViewId="0" topLeftCell="A1">
      <selection activeCell="B38" sqref="B38"/>
    </sheetView>
  </sheetViews>
  <sheetFormatPr defaultColWidth="11.421875" defaultRowHeight="15"/>
  <cols>
    <col min="1" max="1" width="9.7109375" style="12" customWidth="1"/>
    <col min="2" max="2" width="35.140625" style="12" customWidth="1"/>
    <col min="3" max="4" width="15.421875" style="12" customWidth="1"/>
    <col min="5" max="5" width="7.140625" style="12" customWidth="1"/>
    <col min="6" max="16384" width="11.421875" style="12" customWidth="1"/>
  </cols>
  <sheetData>
    <row r="1" spans="1:5" ht="15">
      <c r="A1" s="14" t="s">
        <v>170</v>
      </c>
      <c r="E1" s="17"/>
    </row>
    <row r="2" ht="15">
      <c r="A2" s="14" t="s">
        <v>107</v>
      </c>
    </row>
    <row r="3" ht="15">
      <c r="A3" s="14" t="s">
        <v>239</v>
      </c>
    </row>
    <row r="4" ht="12.75">
      <c r="B4" s="24"/>
    </row>
    <row r="5" spans="1:2" ht="24.75" customHeight="1" thickBot="1">
      <c r="A5" s="196" t="s">
        <v>8</v>
      </c>
      <c r="B5" s="196" t="s">
        <v>91</v>
      </c>
    </row>
    <row r="6" spans="1:2" ht="12.75">
      <c r="A6" s="60"/>
      <c r="B6" s="60"/>
    </row>
    <row r="7" spans="1:2" ht="12.75">
      <c r="A7" s="44">
        <v>2005</v>
      </c>
      <c r="B7" s="63">
        <v>33088</v>
      </c>
    </row>
    <row r="8" spans="1:2" ht="12.75">
      <c r="A8" s="44">
        <v>2006</v>
      </c>
      <c r="B8" s="63">
        <v>34977</v>
      </c>
    </row>
    <row r="9" spans="1:2" ht="12.75">
      <c r="A9" s="44">
        <v>2007</v>
      </c>
      <c r="B9" s="63">
        <v>37993</v>
      </c>
    </row>
    <row r="10" spans="1:2" ht="12.75">
      <c r="A10" s="45">
        <v>2008</v>
      </c>
      <c r="B10" s="64">
        <v>37438</v>
      </c>
    </row>
    <row r="11" spans="1:2" ht="12.75">
      <c r="A11" s="44">
        <v>2009</v>
      </c>
      <c r="B11" s="63">
        <v>38100</v>
      </c>
    </row>
    <row r="12" spans="1:2" ht="12.75">
      <c r="A12" s="45">
        <v>2010</v>
      </c>
      <c r="B12" s="64">
        <v>38817</v>
      </c>
    </row>
    <row r="13" spans="1:2" ht="12.75">
      <c r="A13" s="45">
        <v>2011</v>
      </c>
      <c r="B13" s="64">
        <v>38495</v>
      </c>
    </row>
    <row r="14" spans="1:2" ht="12.75">
      <c r="A14" s="45">
        <v>2012</v>
      </c>
      <c r="B14" s="64">
        <v>38667</v>
      </c>
    </row>
    <row r="15" spans="1:2" ht="12.75">
      <c r="A15" s="61">
        <v>2013</v>
      </c>
      <c r="B15" s="65">
        <v>38415</v>
      </c>
    </row>
    <row r="16" spans="1:2" ht="12.75">
      <c r="A16" s="61">
        <v>2014</v>
      </c>
      <c r="B16" s="65">
        <v>38008</v>
      </c>
    </row>
    <row r="17" spans="1:2" ht="12.75">
      <c r="A17" s="128">
        <v>2015</v>
      </c>
      <c r="B17" s="129">
        <v>37966</v>
      </c>
    </row>
    <row r="18" spans="1:2" s="150" customFormat="1" ht="12.75">
      <c r="A18" s="146">
        <v>2016</v>
      </c>
      <c r="B18" s="129">
        <v>38543</v>
      </c>
    </row>
    <row r="19" spans="1:2" s="149" customFormat="1" ht="12.75">
      <c r="A19" s="147">
        <v>2017</v>
      </c>
      <c r="B19" s="148">
        <v>39252</v>
      </c>
    </row>
    <row r="20" spans="1:2" s="149" customFormat="1" ht="12.75">
      <c r="A20" s="147">
        <v>2018</v>
      </c>
      <c r="B20" s="148">
        <v>39926</v>
      </c>
    </row>
    <row r="21" spans="1:2" s="149" customFormat="1" ht="12.75">
      <c r="A21" s="147">
        <v>2019</v>
      </c>
      <c r="B21" s="148">
        <v>37229</v>
      </c>
    </row>
    <row r="22" spans="1:2" s="149" customFormat="1" ht="13.5" thickBot="1">
      <c r="A22" s="204">
        <v>2020</v>
      </c>
      <c r="B22" s="205">
        <v>37228</v>
      </c>
    </row>
    <row r="23" spans="1:2" ht="15">
      <c r="A23" s="77" t="s">
        <v>142</v>
      </c>
      <c r="B23"/>
    </row>
    <row r="24" spans="1:4" ht="12.75">
      <c r="A24" s="71" t="s">
        <v>5</v>
      </c>
      <c r="C24" s="253"/>
      <c r="D24" s="253"/>
    </row>
  </sheetData>
  <sheetProtection/>
  <mergeCells count="1">
    <mergeCell ref="C24:D24"/>
  </mergeCells>
  <hyperlinks>
    <hyperlink ref="E1" location="Index!A1" display="Índex"/>
    <hyperlink ref="A24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"/>
  <sheetViews>
    <sheetView showGridLines="0" view="pageLayout" workbookViewId="0" topLeftCell="A1">
      <selection activeCell="D31" sqref="D31"/>
    </sheetView>
  </sheetViews>
  <sheetFormatPr defaultColWidth="11.421875" defaultRowHeight="15"/>
  <cols>
    <col min="2" max="2" width="38.28125" style="0" bestFit="1" customWidth="1"/>
    <col min="3" max="3" width="15.7109375" style="180" bestFit="1" customWidth="1"/>
    <col min="4" max="4" width="16.8515625" style="180" bestFit="1" customWidth="1"/>
  </cols>
  <sheetData>
    <row r="1" spans="1:5" ht="15">
      <c r="A1" s="19" t="s">
        <v>171</v>
      </c>
      <c r="B1" s="12"/>
      <c r="C1" s="177"/>
      <c r="D1" s="177"/>
      <c r="E1" s="12"/>
    </row>
    <row r="2" spans="1:5" ht="15">
      <c r="A2" s="157" t="s">
        <v>240</v>
      </c>
      <c r="B2" s="150"/>
      <c r="C2" s="177"/>
      <c r="D2" s="177"/>
      <c r="E2" s="12"/>
    </row>
    <row r="3" spans="1:5" ht="15">
      <c r="A3" s="150"/>
      <c r="B3" s="150"/>
      <c r="C3" s="177"/>
      <c r="D3" s="177"/>
      <c r="E3" s="12"/>
    </row>
    <row r="4" spans="1:5" ht="15.75" thickBot="1">
      <c r="A4" s="206" t="s">
        <v>108</v>
      </c>
      <c r="B4" s="206" t="s">
        <v>215</v>
      </c>
      <c r="C4" s="207" t="s">
        <v>216</v>
      </c>
      <c r="D4" s="207" t="s">
        <v>109</v>
      </c>
      <c r="E4" s="12"/>
    </row>
    <row r="5" spans="1:5" ht="15">
      <c r="A5" s="79" t="s">
        <v>110</v>
      </c>
      <c r="B5" s="79" t="s">
        <v>180</v>
      </c>
      <c r="C5" s="178">
        <v>1195</v>
      </c>
      <c r="D5" s="179">
        <v>28350.83000000064</v>
      </c>
      <c r="E5" s="12"/>
    </row>
    <row r="6" spans="1:5" ht="15">
      <c r="A6" s="79" t="s">
        <v>111</v>
      </c>
      <c r="B6" s="79" t="s">
        <v>181</v>
      </c>
      <c r="C6" s="178">
        <v>13089</v>
      </c>
      <c r="D6" s="179">
        <v>821345.0400000552</v>
      </c>
      <c r="E6" s="12"/>
    </row>
    <row r="7" spans="1:5" ht="15">
      <c r="A7" s="79" t="s">
        <v>112</v>
      </c>
      <c r="B7" s="79" t="s">
        <v>182</v>
      </c>
      <c r="C7" s="178">
        <v>10837</v>
      </c>
      <c r="D7" s="179">
        <v>1404772.3799997545</v>
      </c>
      <c r="E7" s="12"/>
    </row>
    <row r="8" spans="1:5" ht="15">
      <c r="A8" s="79" t="s">
        <v>113</v>
      </c>
      <c r="B8" s="79" t="s">
        <v>183</v>
      </c>
      <c r="C8" s="178">
        <v>946</v>
      </c>
      <c r="D8" s="179">
        <v>155070.10000000085</v>
      </c>
      <c r="E8" s="12"/>
    </row>
    <row r="9" spans="1:5" ht="15">
      <c r="A9" s="79" t="s">
        <v>114</v>
      </c>
      <c r="B9" s="79" t="s">
        <v>115</v>
      </c>
      <c r="C9" s="178">
        <v>215</v>
      </c>
      <c r="D9" s="179">
        <v>44240</v>
      </c>
      <c r="E9" s="12"/>
    </row>
    <row r="10" spans="1:5" ht="15">
      <c r="A10" s="79" t="s">
        <v>116</v>
      </c>
      <c r="B10" s="79" t="s">
        <v>184</v>
      </c>
      <c r="C10" s="178">
        <v>11</v>
      </c>
      <c r="D10" s="179">
        <v>499.79999999999995</v>
      </c>
      <c r="E10" s="12"/>
    </row>
    <row r="11" spans="1:5" ht="15">
      <c r="A11" s="79" t="s">
        <v>117</v>
      </c>
      <c r="B11" s="79" t="s">
        <v>185</v>
      </c>
      <c r="C11" s="178">
        <v>161</v>
      </c>
      <c r="D11" s="179">
        <v>1423.68</v>
      </c>
      <c r="E11" s="12"/>
    </row>
    <row r="12" spans="1:5" ht="15">
      <c r="A12" s="79" t="s">
        <v>118</v>
      </c>
      <c r="B12" s="79" t="s">
        <v>186</v>
      </c>
      <c r="C12" s="178">
        <v>11</v>
      </c>
      <c r="D12" s="179">
        <v>2965.9999999999995</v>
      </c>
      <c r="E12" s="12"/>
    </row>
    <row r="13" spans="1:5" ht="15">
      <c r="A13" s="79" t="s">
        <v>119</v>
      </c>
      <c r="B13" s="79" t="s">
        <v>187</v>
      </c>
      <c r="C13" s="178">
        <v>2128</v>
      </c>
      <c r="D13" s="179">
        <v>173622.81999999637</v>
      </c>
      <c r="E13" s="12"/>
    </row>
    <row r="14" spans="1:5" ht="15">
      <c r="A14" s="79" t="s">
        <v>120</v>
      </c>
      <c r="B14" s="79" t="s">
        <v>188</v>
      </c>
      <c r="C14" s="178">
        <v>831</v>
      </c>
      <c r="D14" s="179">
        <v>135445.80000000203</v>
      </c>
      <c r="E14" s="12"/>
    </row>
    <row r="15" spans="1:5" ht="15">
      <c r="A15" s="79" t="s">
        <v>121</v>
      </c>
      <c r="B15" s="79" t="s">
        <v>189</v>
      </c>
      <c r="C15" s="178">
        <v>202</v>
      </c>
      <c r="D15" s="179">
        <v>47693.27999999987</v>
      </c>
      <c r="E15" s="12"/>
    </row>
    <row r="16" spans="1:5" ht="15">
      <c r="A16" s="79" t="s">
        <v>122</v>
      </c>
      <c r="B16" s="79" t="s">
        <v>190</v>
      </c>
      <c r="C16" s="178">
        <v>57</v>
      </c>
      <c r="D16" s="179">
        <v>16906.20000000001</v>
      </c>
      <c r="E16" s="12"/>
    </row>
    <row r="17" spans="1:5" ht="15">
      <c r="A17" s="79" t="s">
        <v>123</v>
      </c>
      <c r="B17" s="79" t="s">
        <v>191</v>
      </c>
      <c r="C17" s="178">
        <v>210</v>
      </c>
      <c r="D17" s="179">
        <v>6820.620000000018</v>
      </c>
      <c r="E17" s="12"/>
    </row>
    <row r="18" spans="1:5" ht="15">
      <c r="A18" s="79" t="s">
        <v>124</v>
      </c>
      <c r="B18" s="79" t="s">
        <v>192</v>
      </c>
      <c r="C18" s="178">
        <v>66</v>
      </c>
      <c r="D18" s="179">
        <v>2665.9199999999987</v>
      </c>
      <c r="E18" s="12"/>
    </row>
    <row r="19" spans="1:5" ht="15">
      <c r="A19" s="79" t="s">
        <v>125</v>
      </c>
      <c r="B19" s="79" t="s">
        <v>126</v>
      </c>
      <c r="C19" s="178">
        <v>242</v>
      </c>
      <c r="D19" s="179">
        <v>39983.99999999982</v>
      </c>
      <c r="E19" s="12"/>
    </row>
    <row r="20" spans="1:5" ht="15">
      <c r="A20" s="79" t="s">
        <v>127</v>
      </c>
      <c r="B20" s="79" t="s">
        <v>193</v>
      </c>
      <c r="C20" s="178">
        <v>203</v>
      </c>
      <c r="D20" s="179">
        <v>70.68</v>
      </c>
      <c r="E20" s="12"/>
    </row>
    <row r="21" spans="1:5" ht="15">
      <c r="A21" s="79" t="s">
        <v>128</v>
      </c>
      <c r="B21" s="79" t="s">
        <v>129</v>
      </c>
      <c r="C21" s="178">
        <v>33</v>
      </c>
      <c r="D21" s="179">
        <v>1666.1999999999994</v>
      </c>
      <c r="E21" s="12"/>
    </row>
    <row r="22" spans="1:5" ht="15">
      <c r="A22" s="79" t="s">
        <v>130</v>
      </c>
      <c r="B22" s="79" t="s">
        <v>194</v>
      </c>
      <c r="C22" s="178">
        <v>247</v>
      </c>
      <c r="D22" s="179">
        <v>40483.799999999814</v>
      </c>
      <c r="E22" s="12"/>
    </row>
    <row r="23" spans="1:5" ht="15">
      <c r="A23" s="79" t="s">
        <v>131</v>
      </c>
      <c r="B23" s="79" t="s">
        <v>132</v>
      </c>
      <c r="C23" s="178">
        <v>1492</v>
      </c>
      <c r="D23" s="179">
        <v>13083.200000000174</v>
      </c>
      <c r="E23" s="12"/>
    </row>
    <row r="24" spans="1:5" ht="15">
      <c r="A24" s="79" t="s">
        <v>133</v>
      </c>
      <c r="B24" s="79" t="s">
        <v>195</v>
      </c>
      <c r="C24" s="178">
        <v>2405</v>
      </c>
      <c r="D24" s="179">
        <v>21081.190000000304</v>
      </c>
      <c r="E24" s="12"/>
    </row>
    <row r="25" spans="1:5" ht="15">
      <c r="A25" s="79" t="s">
        <v>134</v>
      </c>
      <c r="B25" s="79" t="s">
        <v>135</v>
      </c>
      <c r="C25" s="178">
        <v>594</v>
      </c>
      <c r="D25" s="179">
        <v>8872.040000000052</v>
      </c>
      <c r="E25" s="12"/>
    </row>
    <row r="26" spans="1:5" ht="15">
      <c r="A26" s="79" t="s">
        <v>136</v>
      </c>
      <c r="B26" s="79" t="s">
        <v>137</v>
      </c>
      <c r="C26" s="178">
        <v>607</v>
      </c>
      <c r="D26" s="179">
        <v>18149.699999999797</v>
      </c>
      <c r="E26" s="12"/>
    </row>
    <row r="27" spans="1:5" ht="15">
      <c r="A27" s="79" t="s">
        <v>138</v>
      </c>
      <c r="B27" s="79" t="s">
        <v>196</v>
      </c>
      <c r="C27" s="178">
        <v>1235</v>
      </c>
      <c r="D27" s="179">
        <v>74149.92000000164</v>
      </c>
      <c r="E27" s="12"/>
    </row>
    <row r="28" spans="1:5" ht="15">
      <c r="A28" s="79" t="s">
        <v>139</v>
      </c>
      <c r="B28" s="79" t="s">
        <v>197</v>
      </c>
      <c r="C28" s="178">
        <v>211</v>
      </c>
      <c r="D28" s="179">
        <v>25322.439999999973</v>
      </c>
      <c r="E28" s="12"/>
    </row>
    <row r="29" spans="1:5" ht="15.75" thickBot="1">
      <c r="A29" s="206" t="s">
        <v>198</v>
      </c>
      <c r="B29" s="206"/>
      <c r="C29" s="207">
        <f>SUM(C5:C28)</f>
        <v>37228</v>
      </c>
      <c r="D29" s="207">
        <f>SUM(D5:D28)</f>
        <v>3084685.6399998125</v>
      </c>
      <c r="E29" s="12"/>
    </row>
    <row r="30" spans="1:5" ht="15">
      <c r="A30" s="78" t="s">
        <v>58</v>
      </c>
      <c r="E30" s="12"/>
    </row>
    <row r="31" ht="15">
      <c r="A31" s="71" t="s">
        <v>5</v>
      </c>
    </row>
  </sheetData>
  <sheetProtection/>
  <hyperlinks>
    <hyperlink ref="A31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32"/>
  <sheetViews>
    <sheetView showGridLines="0" view="pageLayout" workbookViewId="0" topLeftCell="A1">
      <selection activeCell="B29" sqref="B29"/>
    </sheetView>
  </sheetViews>
  <sheetFormatPr defaultColWidth="11.421875" defaultRowHeight="15"/>
  <cols>
    <col min="1" max="1" width="16.7109375" style="12" customWidth="1"/>
    <col min="2" max="2" width="14.57421875" style="12" customWidth="1"/>
    <col min="3" max="3" width="16.57421875" style="12" customWidth="1"/>
    <col min="4" max="4" width="12.8515625" style="12" customWidth="1"/>
    <col min="5" max="5" width="13.7109375" style="12" customWidth="1"/>
    <col min="6" max="6" width="12.00390625" style="12" customWidth="1"/>
    <col min="7" max="16384" width="11.421875" style="12" customWidth="1"/>
  </cols>
  <sheetData>
    <row r="1" spans="1:6" ht="15">
      <c r="A1" s="14" t="s">
        <v>172</v>
      </c>
      <c r="F1" s="17"/>
    </row>
    <row r="2" ht="15">
      <c r="A2" s="14" t="s">
        <v>140</v>
      </c>
    </row>
    <row r="3" ht="15">
      <c r="A3" s="14" t="s">
        <v>241</v>
      </c>
    </row>
    <row r="4" ht="12.75">
      <c r="B4" s="24"/>
    </row>
    <row r="5" spans="1:4" ht="24.75" customHeight="1" thickBot="1">
      <c r="A5" s="208" t="s">
        <v>8</v>
      </c>
      <c r="B5" s="209"/>
      <c r="C5" s="208" t="s">
        <v>141</v>
      </c>
      <c r="D5" s="70"/>
    </row>
    <row r="6" spans="1:4" ht="15">
      <c r="A6" s="82"/>
      <c r="B6" s="70"/>
      <c r="C6" s="82"/>
      <c r="D6" s="70"/>
    </row>
    <row r="7" spans="1:4" ht="15">
      <c r="A7" s="83">
        <v>2005</v>
      </c>
      <c r="B7" s="84"/>
      <c r="C7" s="85">
        <v>2837</v>
      </c>
      <c r="D7" s="70"/>
    </row>
    <row r="8" spans="1:4" ht="15">
      <c r="A8" s="83">
        <v>2006</v>
      </c>
      <c r="B8" s="84"/>
      <c r="C8" s="85">
        <v>2931</v>
      </c>
      <c r="D8" s="70"/>
    </row>
    <row r="9" spans="1:4" ht="15">
      <c r="A9" s="83">
        <v>2007</v>
      </c>
      <c r="B9" s="84"/>
      <c r="C9" s="85">
        <v>2894</v>
      </c>
      <c r="D9" s="70"/>
    </row>
    <row r="10" spans="1:4" ht="15">
      <c r="A10" s="86">
        <v>2008</v>
      </c>
      <c r="B10" s="84"/>
      <c r="C10" s="87">
        <v>2982</v>
      </c>
      <c r="D10" s="70"/>
    </row>
    <row r="11" spans="1:4" ht="15">
      <c r="A11" s="86">
        <v>2009</v>
      </c>
      <c r="B11" s="84"/>
      <c r="C11" s="87">
        <v>2983</v>
      </c>
      <c r="D11" s="70"/>
    </row>
    <row r="12" spans="1:4" ht="15">
      <c r="A12" s="86">
        <v>2010</v>
      </c>
      <c r="B12" s="84"/>
      <c r="C12" s="87">
        <v>2988</v>
      </c>
      <c r="D12" s="70"/>
    </row>
    <row r="13" spans="1:4" s="19" customFormat="1" ht="12.75">
      <c r="A13" s="86">
        <v>2011</v>
      </c>
      <c r="B13" s="88"/>
      <c r="C13" s="87">
        <v>3042</v>
      </c>
      <c r="D13" s="89"/>
    </row>
    <row r="14" spans="1:4" s="19" customFormat="1" ht="12.75">
      <c r="A14" s="86">
        <v>2012</v>
      </c>
      <c r="B14" s="88"/>
      <c r="C14" s="87">
        <v>3051</v>
      </c>
      <c r="D14" s="89"/>
    </row>
    <row r="15" spans="1:4" s="19" customFormat="1" ht="12.75">
      <c r="A15" s="86">
        <v>2013</v>
      </c>
      <c r="B15" s="90"/>
      <c r="C15" s="91">
        <v>3066</v>
      </c>
      <c r="D15" s="89"/>
    </row>
    <row r="16" spans="1:4" s="19" customFormat="1" ht="12.75">
      <c r="A16" s="86">
        <v>2014</v>
      </c>
      <c r="B16" s="90"/>
      <c r="C16" s="91">
        <v>3149</v>
      </c>
      <c r="D16" s="89"/>
    </row>
    <row r="17" spans="1:4" ht="12.75">
      <c r="A17" s="86">
        <v>2015</v>
      </c>
      <c r="B17" s="90"/>
      <c r="C17" s="91">
        <v>3158</v>
      </c>
      <c r="D17" s="89"/>
    </row>
    <row r="18" spans="1:4" ht="12.75">
      <c r="A18" s="86">
        <v>2016</v>
      </c>
      <c r="B18" s="90"/>
      <c r="C18" s="91">
        <v>3154</v>
      </c>
      <c r="D18" s="89"/>
    </row>
    <row r="19" spans="1:4" ht="12.75">
      <c r="A19" s="86">
        <v>2017</v>
      </c>
      <c r="B19" s="90"/>
      <c r="C19" s="91">
        <v>3186</v>
      </c>
      <c r="D19" s="89"/>
    </row>
    <row r="20" spans="1:4" ht="15">
      <c r="A20" s="86">
        <v>2018</v>
      </c>
      <c r="B20" s="90"/>
      <c r="C20" s="91">
        <v>3186</v>
      </c>
      <c r="D20" s="70"/>
    </row>
    <row r="21" spans="1:4" ht="15.75" thickBot="1">
      <c r="A21" s="210">
        <v>2019</v>
      </c>
      <c r="B21" s="211"/>
      <c r="C21" s="212">
        <v>3200</v>
      </c>
      <c r="D21" s="70"/>
    </row>
    <row r="22" spans="1:3" ht="15">
      <c r="A22" s="77" t="s">
        <v>142</v>
      </c>
      <c r="B22" s="92"/>
      <c r="C22" s="70"/>
    </row>
    <row r="23" spans="1:3" ht="12.75">
      <c r="A23" s="71" t="s">
        <v>5</v>
      </c>
      <c r="B23" s="253"/>
      <c r="C23" s="253"/>
    </row>
    <row r="31" ht="12.75">
      <c r="D31" s="24"/>
    </row>
    <row r="32" spans="1:3" ht="12.75">
      <c r="A32" s="24"/>
      <c r="B32" s="24"/>
      <c r="C32" s="24"/>
    </row>
  </sheetData>
  <sheetProtection/>
  <mergeCells count="1">
    <mergeCell ref="B23:C23"/>
  </mergeCells>
  <hyperlinks>
    <hyperlink ref="F1" location="Index!A1" display="Índex"/>
    <hyperlink ref="A23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F30"/>
  <sheetViews>
    <sheetView showGridLines="0" view="pageLayout" workbookViewId="0" topLeftCell="A1">
      <selection activeCell="C24" sqref="C24"/>
    </sheetView>
  </sheetViews>
  <sheetFormatPr defaultColWidth="11.421875" defaultRowHeight="15"/>
  <cols>
    <col min="1" max="5" width="13.7109375" style="12" customWidth="1"/>
    <col min="6" max="6" width="18.421875" style="12" customWidth="1"/>
    <col min="7" max="16384" width="11.421875" style="12" customWidth="1"/>
  </cols>
  <sheetData>
    <row r="1" ht="15">
      <c r="A1" s="166" t="s">
        <v>173</v>
      </c>
    </row>
    <row r="2" spans="1:6" ht="15">
      <c r="A2" s="166" t="s">
        <v>158</v>
      </c>
      <c r="F2" s="17"/>
    </row>
    <row r="3" ht="15">
      <c r="A3" s="166" t="s">
        <v>52</v>
      </c>
    </row>
    <row r="4" ht="15">
      <c r="A4" s="166" t="s">
        <v>242</v>
      </c>
    </row>
    <row r="5" ht="12.75">
      <c r="A5" s="150"/>
    </row>
    <row r="6" spans="1:6" ht="39" customHeight="1" thickBot="1">
      <c r="A6" s="213" t="s">
        <v>53</v>
      </c>
      <c r="B6" s="214" t="s">
        <v>11</v>
      </c>
      <c r="C6" s="214" t="s">
        <v>54</v>
      </c>
      <c r="D6" s="214" t="s">
        <v>55</v>
      </c>
      <c r="E6" s="214" t="s">
        <v>56</v>
      </c>
      <c r="F6" s="215" t="s">
        <v>57</v>
      </c>
    </row>
    <row r="7" spans="1:6" ht="12.75">
      <c r="A7" s="155">
        <v>2008</v>
      </c>
      <c r="B7" s="93">
        <f>SUM(C7:F7)</f>
        <v>393</v>
      </c>
      <c r="C7" s="80">
        <v>230</v>
      </c>
      <c r="D7" s="80">
        <v>138</v>
      </c>
      <c r="E7" s="80">
        <v>16</v>
      </c>
      <c r="F7" s="80">
        <v>9</v>
      </c>
    </row>
    <row r="8" spans="1:6" ht="12.75">
      <c r="A8" s="155">
        <v>2009</v>
      </c>
      <c r="B8" s="93">
        <v>393</v>
      </c>
      <c r="C8" s="80">
        <v>230</v>
      </c>
      <c r="D8" s="80">
        <v>138</v>
      </c>
      <c r="E8" s="80">
        <v>16</v>
      </c>
      <c r="F8" s="80">
        <v>9</v>
      </c>
    </row>
    <row r="9" spans="1:6" ht="12.75">
      <c r="A9" s="155">
        <v>2010</v>
      </c>
      <c r="B9" s="93">
        <v>402</v>
      </c>
      <c r="C9" s="80">
        <v>236</v>
      </c>
      <c r="D9" s="80">
        <v>139</v>
      </c>
      <c r="E9" s="80">
        <v>16</v>
      </c>
      <c r="F9" s="80">
        <v>11</v>
      </c>
    </row>
    <row r="10" spans="1:6" ht="12.75">
      <c r="A10" s="155">
        <v>2011</v>
      </c>
      <c r="B10" s="80">
        <f>SUM(C10:F10)</f>
        <v>404</v>
      </c>
      <c r="C10" s="80">
        <v>239</v>
      </c>
      <c r="D10" s="80">
        <v>136</v>
      </c>
      <c r="E10" s="80">
        <v>16</v>
      </c>
      <c r="F10" s="80">
        <v>13</v>
      </c>
    </row>
    <row r="11" spans="1:6" ht="12.75">
      <c r="A11" s="155">
        <v>2012</v>
      </c>
      <c r="B11" s="80">
        <f>SUM(C11:F11)</f>
        <v>410</v>
      </c>
      <c r="C11" s="80">
        <v>252</v>
      </c>
      <c r="D11" s="80">
        <v>129</v>
      </c>
      <c r="E11" s="80">
        <v>16</v>
      </c>
      <c r="F11" s="80">
        <v>13</v>
      </c>
    </row>
    <row r="12" spans="1:6" ht="12.75">
      <c r="A12" s="155">
        <v>2013</v>
      </c>
      <c r="B12" s="80">
        <v>398</v>
      </c>
      <c r="C12" s="80">
        <v>246</v>
      </c>
      <c r="D12" s="80">
        <v>124</v>
      </c>
      <c r="E12" s="80">
        <v>16</v>
      </c>
      <c r="F12" s="80">
        <v>12</v>
      </c>
    </row>
    <row r="13" spans="1:6" ht="12.75">
      <c r="A13" s="167">
        <v>2014</v>
      </c>
      <c r="B13" s="93">
        <f>SUM(C13:F13)</f>
        <v>389</v>
      </c>
      <c r="C13" s="93">
        <v>247</v>
      </c>
      <c r="D13" s="93">
        <v>117</v>
      </c>
      <c r="E13" s="93">
        <v>16</v>
      </c>
      <c r="F13" s="94">
        <v>9</v>
      </c>
    </row>
    <row r="14" spans="1:6" ht="12.75">
      <c r="A14" s="167">
        <v>2015</v>
      </c>
      <c r="B14" s="93">
        <v>380</v>
      </c>
      <c r="C14" s="93">
        <v>247</v>
      </c>
      <c r="D14" s="93">
        <v>110</v>
      </c>
      <c r="E14" s="93">
        <v>16</v>
      </c>
      <c r="F14" s="94">
        <v>7</v>
      </c>
    </row>
    <row r="15" spans="1:6" ht="12.75">
      <c r="A15" s="167">
        <v>2016</v>
      </c>
      <c r="B15" s="93">
        <v>361</v>
      </c>
      <c r="C15" s="93">
        <v>259</v>
      </c>
      <c r="D15" s="93">
        <v>86</v>
      </c>
      <c r="E15" s="93">
        <v>10</v>
      </c>
      <c r="F15" s="94">
        <v>6</v>
      </c>
    </row>
    <row r="16" spans="1:6" ht="12.75">
      <c r="A16" s="167">
        <v>2017</v>
      </c>
      <c r="B16" s="93">
        <v>360</v>
      </c>
      <c r="C16" s="93">
        <v>285</v>
      </c>
      <c r="D16" s="93">
        <v>58</v>
      </c>
      <c r="E16" s="93">
        <v>11</v>
      </c>
      <c r="F16" s="94">
        <v>6</v>
      </c>
    </row>
    <row r="17" spans="1:6" ht="12.75">
      <c r="A17" s="167">
        <v>2018</v>
      </c>
      <c r="B17" s="93">
        <v>363</v>
      </c>
      <c r="C17" s="93">
        <v>284</v>
      </c>
      <c r="D17" s="93">
        <v>54</v>
      </c>
      <c r="E17" s="93">
        <v>11</v>
      </c>
      <c r="F17" s="94">
        <v>14</v>
      </c>
    </row>
    <row r="18" spans="1:6" ht="12.75">
      <c r="A18" s="167">
        <v>2019</v>
      </c>
      <c r="B18" s="93">
        <v>343</v>
      </c>
      <c r="C18" s="93">
        <v>277</v>
      </c>
      <c r="D18" s="93">
        <v>51</v>
      </c>
      <c r="E18" s="93">
        <v>12</v>
      </c>
      <c r="F18" s="94">
        <v>3</v>
      </c>
    </row>
    <row r="19" spans="1:6" ht="13.5" thickBot="1">
      <c r="A19" s="216">
        <v>2020</v>
      </c>
      <c r="B19" s="217">
        <v>331</v>
      </c>
      <c r="C19" s="217">
        <v>277</v>
      </c>
      <c r="D19" s="217">
        <v>42</v>
      </c>
      <c r="E19" s="217">
        <v>11</v>
      </c>
      <c r="F19" s="218">
        <v>1</v>
      </c>
    </row>
    <row r="20" spans="1:6" ht="15">
      <c r="A20" s="168" t="s">
        <v>58</v>
      </c>
      <c r="B20" s="72"/>
      <c r="C20" s="72"/>
      <c r="D20" s="72"/>
      <c r="E20" s="72"/>
      <c r="F20" s="72"/>
    </row>
    <row r="21" spans="1:6" ht="12.75">
      <c r="A21" s="165" t="s">
        <v>5</v>
      </c>
      <c r="E21" s="253"/>
      <c r="F21" s="253"/>
    </row>
    <row r="22" ht="12.75">
      <c r="A22" s="150"/>
    </row>
    <row r="23" ht="12.75">
      <c r="A23" s="150"/>
    </row>
    <row r="24" ht="12.75">
      <c r="A24" s="150"/>
    </row>
    <row r="30" spans="1:4" ht="12.75">
      <c r="A30" s="24"/>
      <c r="B30" s="24"/>
      <c r="C30" s="24"/>
      <c r="D30" s="24"/>
    </row>
  </sheetData>
  <sheetProtection/>
  <mergeCells count="1">
    <mergeCell ref="E21:F21"/>
  </mergeCells>
  <hyperlinks>
    <hyperlink ref="A21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showGridLines="0" view="pageLayout" workbookViewId="0" topLeftCell="A1">
      <selection activeCell="E27" sqref="E27:F28"/>
    </sheetView>
  </sheetViews>
  <sheetFormatPr defaultColWidth="11.421875" defaultRowHeight="15"/>
  <cols>
    <col min="1" max="1" width="23.57421875" style="12" customWidth="1"/>
    <col min="2" max="7" width="5.00390625" style="12" bestFit="1" customWidth="1"/>
    <col min="8" max="8" width="5.7109375" style="29" bestFit="1" customWidth="1"/>
    <col min="9" max="11" width="5.7109375" style="12" bestFit="1" customWidth="1"/>
    <col min="12" max="12" width="5.7109375" style="12" customWidth="1"/>
    <col min="13" max="13" width="5.00390625" style="12" bestFit="1" customWidth="1"/>
    <col min="15" max="16384" width="11.421875" style="12" customWidth="1"/>
  </cols>
  <sheetData>
    <row r="1" spans="1:9" ht="15">
      <c r="A1" s="173" t="s">
        <v>159</v>
      </c>
      <c r="I1" s="17"/>
    </row>
    <row r="2" ht="15">
      <c r="A2" s="173" t="s">
        <v>59</v>
      </c>
    </row>
    <row r="3" ht="15">
      <c r="A3" s="173" t="s">
        <v>243</v>
      </c>
    </row>
    <row r="4" spans="3:8" ht="15">
      <c r="C4" s="24"/>
      <c r="D4" s="24"/>
      <c r="E4" s="24"/>
      <c r="F4" s="24"/>
      <c r="G4" s="24"/>
      <c r="H4" s="34"/>
    </row>
    <row r="5" spans="1:13" ht="15.75" thickBot="1">
      <c r="A5" s="224" t="s">
        <v>60</v>
      </c>
      <c r="B5" s="225">
        <v>2009</v>
      </c>
      <c r="C5" s="226">
        <v>2010</v>
      </c>
      <c r="D5" s="225">
        <v>2011</v>
      </c>
      <c r="E5" s="225">
        <v>2012</v>
      </c>
      <c r="F5" s="225">
        <v>2013</v>
      </c>
      <c r="G5" s="225">
        <v>2014</v>
      </c>
      <c r="H5" s="225">
        <v>2015</v>
      </c>
      <c r="I5" s="225">
        <v>2016</v>
      </c>
      <c r="J5" s="227">
        <v>2017</v>
      </c>
      <c r="K5" s="227">
        <v>2018</v>
      </c>
      <c r="L5" s="227">
        <v>2019</v>
      </c>
      <c r="M5" s="227">
        <v>2020</v>
      </c>
    </row>
    <row r="6" spans="1:12" ht="15">
      <c r="A6" s="99" t="s">
        <v>200</v>
      </c>
      <c r="B6" s="131"/>
      <c r="C6" s="130"/>
      <c r="D6" s="130"/>
      <c r="E6" s="130"/>
      <c r="F6" s="130"/>
      <c r="G6" s="130"/>
      <c r="H6" s="130"/>
      <c r="I6" s="132"/>
      <c r="J6" s="132"/>
      <c r="K6" s="132"/>
      <c r="L6" s="132"/>
    </row>
    <row r="7" spans="1:12" ht="15">
      <c r="A7" s="95" t="s">
        <v>202</v>
      </c>
      <c r="B7" s="97">
        <v>38</v>
      </c>
      <c r="C7" s="97">
        <v>39</v>
      </c>
      <c r="D7" s="97">
        <v>40</v>
      </c>
      <c r="E7" s="97">
        <v>50</v>
      </c>
      <c r="F7" s="97">
        <v>59</v>
      </c>
      <c r="G7" s="97">
        <v>43</v>
      </c>
      <c r="H7" s="97">
        <v>43</v>
      </c>
      <c r="I7" s="97"/>
      <c r="J7" s="97"/>
      <c r="K7" s="84"/>
      <c r="L7" s="84"/>
    </row>
    <row r="8" spans="1:12" ht="15">
      <c r="A8" s="95" t="s">
        <v>203</v>
      </c>
      <c r="B8" s="97"/>
      <c r="C8" s="97"/>
      <c r="D8" s="97"/>
      <c r="E8" s="97"/>
      <c r="F8" s="97"/>
      <c r="G8" s="97">
        <v>14</v>
      </c>
      <c r="H8" s="97">
        <v>10</v>
      </c>
      <c r="I8" s="97"/>
      <c r="J8" s="97"/>
      <c r="K8" s="84"/>
      <c r="L8" s="84"/>
    </row>
    <row r="9" spans="1:12" ht="15">
      <c r="A9" s="95" t="s">
        <v>204</v>
      </c>
      <c r="B9" s="93">
        <v>40</v>
      </c>
      <c r="C9" s="97">
        <v>38</v>
      </c>
      <c r="D9" s="97">
        <v>38</v>
      </c>
      <c r="E9" s="97">
        <v>32</v>
      </c>
      <c r="F9" s="97">
        <v>29</v>
      </c>
      <c r="G9" s="97">
        <v>32</v>
      </c>
      <c r="H9" s="97">
        <v>31</v>
      </c>
      <c r="I9" s="97"/>
      <c r="J9" s="97"/>
      <c r="K9" s="84"/>
      <c r="L9" s="84"/>
    </row>
    <row r="10" spans="1:12" ht="15">
      <c r="A10" s="95" t="s">
        <v>205</v>
      </c>
      <c r="B10" s="93">
        <v>123</v>
      </c>
      <c r="C10" s="97">
        <v>123</v>
      </c>
      <c r="D10" s="97">
        <v>121</v>
      </c>
      <c r="E10" s="97">
        <v>115</v>
      </c>
      <c r="F10" s="97">
        <v>114</v>
      </c>
      <c r="G10" s="97">
        <v>141</v>
      </c>
      <c r="H10" s="97">
        <v>156</v>
      </c>
      <c r="I10" s="97"/>
      <c r="J10" s="97"/>
      <c r="K10" s="84"/>
      <c r="L10" s="84"/>
    </row>
    <row r="11" spans="1:12" ht="15">
      <c r="A11" s="95" t="s">
        <v>206</v>
      </c>
      <c r="B11" s="93">
        <v>177</v>
      </c>
      <c r="C11" s="97">
        <v>183</v>
      </c>
      <c r="D11" s="97">
        <v>183</v>
      </c>
      <c r="E11" s="97">
        <v>176</v>
      </c>
      <c r="F11" s="97">
        <v>152</v>
      </c>
      <c r="G11" s="97">
        <v>178</v>
      </c>
      <c r="H11" s="97">
        <v>175</v>
      </c>
      <c r="I11" s="97"/>
      <c r="J11" s="97"/>
      <c r="K11" s="84"/>
      <c r="L11" s="84"/>
    </row>
    <row r="12" spans="1:12" ht="15">
      <c r="A12" s="95" t="s">
        <v>207</v>
      </c>
      <c r="B12" s="93">
        <v>14</v>
      </c>
      <c r="C12" s="97">
        <v>15</v>
      </c>
      <c r="D12" s="97">
        <v>17</v>
      </c>
      <c r="E12" s="97">
        <v>13</v>
      </c>
      <c r="F12" s="97">
        <v>13</v>
      </c>
      <c r="G12" s="97">
        <v>15</v>
      </c>
      <c r="H12" s="97">
        <v>13</v>
      </c>
      <c r="I12" s="97"/>
      <c r="J12" s="97"/>
      <c r="K12" s="84"/>
      <c r="L12" s="84"/>
    </row>
    <row r="13" spans="1:12" ht="15">
      <c r="A13" s="95" t="s">
        <v>208</v>
      </c>
      <c r="B13" s="79"/>
      <c r="C13" s="79"/>
      <c r="D13" s="79"/>
      <c r="E13" s="79">
        <v>36</v>
      </c>
      <c r="F13" s="97">
        <v>34</v>
      </c>
      <c r="G13" s="97">
        <v>40</v>
      </c>
      <c r="H13" s="97">
        <v>36</v>
      </c>
      <c r="I13" s="97"/>
      <c r="J13" s="97"/>
      <c r="K13" s="84"/>
      <c r="L13" s="84"/>
    </row>
    <row r="14" spans="1:12" ht="15">
      <c r="A14" s="78" t="s">
        <v>209</v>
      </c>
      <c r="B14" s="79"/>
      <c r="C14" s="79"/>
      <c r="D14" s="79"/>
      <c r="E14" s="79">
        <v>81</v>
      </c>
      <c r="F14" s="97">
        <v>70</v>
      </c>
      <c r="G14" s="97">
        <v>85</v>
      </c>
      <c r="H14" s="97">
        <v>84</v>
      </c>
      <c r="I14" s="97"/>
      <c r="J14" s="97"/>
      <c r="K14" s="84"/>
      <c r="L14" s="84"/>
    </row>
    <row r="15" spans="1:12" ht="15">
      <c r="A15" s="95" t="s">
        <v>210</v>
      </c>
      <c r="B15" s="93">
        <v>94</v>
      </c>
      <c r="C15" s="97">
        <v>97</v>
      </c>
      <c r="D15" s="97">
        <v>97</v>
      </c>
      <c r="E15" s="97"/>
      <c r="F15" s="97"/>
      <c r="G15" s="97"/>
      <c r="H15" s="97"/>
      <c r="I15" s="97"/>
      <c r="J15" s="97"/>
      <c r="K15" s="84"/>
      <c r="L15" s="84"/>
    </row>
    <row r="16" spans="1:12" ht="15">
      <c r="A16" s="95" t="s">
        <v>211</v>
      </c>
      <c r="B16" s="93">
        <v>36</v>
      </c>
      <c r="C16" s="97">
        <v>41</v>
      </c>
      <c r="D16" s="97">
        <v>40</v>
      </c>
      <c r="E16" s="97"/>
      <c r="F16" s="97"/>
      <c r="G16" s="97"/>
      <c r="H16" s="97"/>
      <c r="I16" s="97"/>
      <c r="J16" s="97"/>
      <c r="K16" s="84"/>
      <c r="L16" s="84"/>
    </row>
    <row r="17" spans="1:12" ht="15">
      <c r="A17" s="95"/>
      <c r="B17" s="93"/>
      <c r="C17" s="97"/>
      <c r="D17" s="97"/>
      <c r="E17" s="97"/>
      <c r="F17" s="97"/>
      <c r="G17" s="97"/>
      <c r="H17" s="97"/>
      <c r="I17" s="97"/>
      <c r="J17" s="97"/>
      <c r="K17" s="84"/>
      <c r="L17" s="84"/>
    </row>
    <row r="18" spans="1:12" ht="15">
      <c r="A18" s="99" t="s">
        <v>201</v>
      </c>
      <c r="B18" s="93"/>
      <c r="C18" s="97"/>
      <c r="D18" s="97"/>
      <c r="E18" s="97"/>
      <c r="F18" s="97"/>
      <c r="G18" s="97"/>
      <c r="H18" s="97"/>
      <c r="I18" s="97"/>
      <c r="J18" s="97"/>
      <c r="K18" s="84"/>
      <c r="L18" s="84"/>
    </row>
    <row r="19" spans="1:13" ht="15">
      <c r="A19" s="95" t="s">
        <v>143</v>
      </c>
      <c r="B19" s="93"/>
      <c r="C19" s="97"/>
      <c r="D19" s="97"/>
      <c r="E19" s="97"/>
      <c r="F19" s="97"/>
      <c r="G19" s="97"/>
      <c r="H19" s="97"/>
      <c r="I19" s="97">
        <v>126</v>
      </c>
      <c r="J19" s="97">
        <v>113</v>
      </c>
      <c r="K19" s="84">
        <v>115</v>
      </c>
      <c r="L19" s="84">
        <v>107</v>
      </c>
      <c r="M19" s="12">
        <v>105</v>
      </c>
    </row>
    <row r="20" spans="1:13" ht="15">
      <c r="A20" s="95" t="s">
        <v>144</v>
      </c>
      <c r="B20" s="93"/>
      <c r="C20" s="97"/>
      <c r="D20" s="97"/>
      <c r="E20" s="97"/>
      <c r="F20" s="97"/>
      <c r="G20" s="97"/>
      <c r="H20" s="97"/>
      <c r="I20" s="97">
        <v>78</v>
      </c>
      <c r="J20" s="97">
        <v>84</v>
      </c>
      <c r="K20" s="84">
        <v>82</v>
      </c>
      <c r="L20" s="84">
        <v>75</v>
      </c>
      <c r="M20" s="12">
        <v>76</v>
      </c>
    </row>
    <row r="21" spans="1:13" ht="15">
      <c r="A21" s="95" t="s">
        <v>145</v>
      </c>
      <c r="B21" s="93"/>
      <c r="C21" s="97"/>
      <c r="D21" s="97"/>
      <c r="E21" s="97"/>
      <c r="F21" s="97"/>
      <c r="G21" s="97"/>
      <c r="H21" s="97"/>
      <c r="I21" s="97">
        <v>313</v>
      </c>
      <c r="J21" s="97">
        <v>281</v>
      </c>
      <c r="K21" s="84">
        <v>279</v>
      </c>
      <c r="L21" s="84">
        <v>263</v>
      </c>
      <c r="M21" s="12">
        <v>259</v>
      </c>
    </row>
    <row r="22" spans="1:12" ht="15">
      <c r="A22" s="79"/>
      <c r="B22" s="79"/>
      <c r="C22" s="79"/>
      <c r="D22" s="79"/>
      <c r="E22" s="79"/>
      <c r="F22" s="97"/>
      <c r="G22" s="97"/>
      <c r="H22" s="97"/>
      <c r="I22" s="97"/>
      <c r="J22" s="97"/>
      <c r="K22" s="84"/>
      <c r="L22" s="84"/>
    </row>
    <row r="23" spans="1:13" ht="15.75" thickBot="1">
      <c r="A23" s="206" t="s">
        <v>61</v>
      </c>
      <c r="B23" s="228">
        <v>522</v>
      </c>
      <c r="C23" s="228">
        <v>536</v>
      </c>
      <c r="D23" s="228">
        <v>548</v>
      </c>
      <c r="E23" s="228">
        <v>503</v>
      </c>
      <c r="F23" s="228">
        <v>471</v>
      </c>
      <c r="G23" s="228">
        <v>506</v>
      </c>
      <c r="H23" s="228">
        <v>506</v>
      </c>
      <c r="I23" s="228">
        <v>517</v>
      </c>
      <c r="J23" s="228">
        <v>478</v>
      </c>
      <c r="K23" s="228">
        <v>476</v>
      </c>
      <c r="L23" s="228">
        <v>445</v>
      </c>
      <c r="M23" s="228">
        <v>440</v>
      </c>
    </row>
    <row r="24" spans="1:12" ht="15">
      <c r="A24" s="95" t="s">
        <v>58</v>
      </c>
      <c r="B24"/>
      <c r="C24"/>
      <c r="D24"/>
      <c r="E24"/>
      <c r="F24"/>
      <c r="G24"/>
      <c r="H24" s="81"/>
      <c r="I24" s="97"/>
      <c r="J24"/>
      <c r="K24"/>
      <c r="L24"/>
    </row>
    <row r="25" spans="1:12" ht="15">
      <c r="A25" s="78" t="s">
        <v>212</v>
      </c>
      <c r="B25"/>
      <c r="C25"/>
      <c r="D25"/>
      <c r="E25"/>
      <c r="F25"/>
      <c r="G25"/>
      <c r="H25" s="81"/>
      <c r="I25" s="97"/>
      <c r="J25"/>
      <c r="K25"/>
      <c r="L25"/>
    </row>
    <row r="26" spans="1:12" ht="15">
      <c r="A26" s="78" t="s">
        <v>62</v>
      </c>
      <c r="B26"/>
      <c r="C26"/>
      <c r="D26"/>
      <c r="E26" s="262"/>
      <c r="F26" s="262"/>
      <c r="G26" s="262"/>
      <c r="H26" s="81"/>
      <c r="I26" s="97"/>
      <c r="J26"/>
      <c r="K26"/>
      <c r="L26"/>
    </row>
    <row r="27" ht="15">
      <c r="A27" s="71" t="s">
        <v>5</v>
      </c>
    </row>
    <row r="31" spans="1:3" ht="15">
      <c r="A31" s="24"/>
      <c r="B31" s="24"/>
      <c r="C31" s="24"/>
    </row>
  </sheetData>
  <sheetProtection/>
  <mergeCells count="1">
    <mergeCell ref="E26:G26"/>
  </mergeCells>
  <hyperlinks>
    <hyperlink ref="A27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showGridLines="0" view="pageLayout" workbookViewId="0" topLeftCell="A1">
      <selection activeCell="E33" sqref="E33"/>
    </sheetView>
  </sheetViews>
  <sheetFormatPr defaultColWidth="11.421875" defaultRowHeight="15"/>
  <cols>
    <col min="1" max="1" width="36.57421875" style="12" customWidth="1"/>
    <col min="2" max="2" width="10.00390625" style="12" bestFit="1" customWidth="1"/>
    <col min="3" max="3" width="7.7109375" style="12" bestFit="1" customWidth="1"/>
    <col min="4" max="4" width="8.140625" style="12" bestFit="1" customWidth="1"/>
    <col min="5" max="255" width="11.421875" style="12" customWidth="1"/>
    <col min="256" max="16384" width="36.57421875" style="12" customWidth="1"/>
  </cols>
  <sheetData>
    <row r="1" spans="1:2" ht="15">
      <c r="A1" s="169" t="s">
        <v>174</v>
      </c>
      <c r="B1" s="49"/>
    </row>
    <row r="2" ht="15">
      <c r="A2" s="170" t="s">
        <v>63</v>
      </c>
    </row>
    <row r="3" ht="15">
      <c r="A3" s="171">
        <v>2019</v>
      </c>
    </row>
    <row r="4" spans="1:4" ht="15.75" customHeight="1">
      <c r="A4" s="172"/>
      <c r="B4" s="24"/>
      <c r="C4" s="24"/>
      <c r="D4" s="24"/>
    </row>
    <row r="5" spans="1:4" ht="15" customHeight="1" thickBot="1">
      <c r="A5" s="219" t="s">
        <v>64</v>
      </c>
      <c r="B5" s="220" t="s">
        <v>65</v>
      </c>
      <c r="C5" s="220" t="s">
        <v>66</v>
      </c>
      <c r="D5" s="221" t="s">
        <v>67</v>
      </c>
    </row>
    <row r="6" spans="1:4" ht="12.75" customHeight="1">
      <c r="A6" s="75"/>
      <c r="B6" s="98"/>
      <c r="C6" s="98"/>
      <c r="D6" s="72"/>
    </row>
    <row r="7" spans="1:4" ht="12.75">
      <c r="A7" s="99" t="s">
        <v>68</v>
      </c>
      <c r="B7" s="100">
        <v>11</v>
      </c>
      <c r="C7" s="101">
        <v>1</v>
      </c>
      <c r="D7" s="93">
        <v>12</v>
      </c>
    </row>
    <row r="8" spans="1:4" ht="12.75">
      <c r="A8" s="99"/>
      <c r="B8" s="100"/>
      <c r="C8" s="101"/>
      <c r="D8" s="93"/>
    </row>
    <row r="9" spans="1:4" ht="12.75">
      <c r="A9" s="99" t="s">
        <v>69</v>
      </c>
      <c r="B9" s="93"/>
      <c r="C9" s="93"/>
      <c r="D9" s="93"/>
    </row>
    <row r="10" spans="1:4" ht="12.75">
      <c r="A10" s="96" t="s">
        <v>70</v>
      </c>
      <c r="B10" s="102">
        <v>1</v>
      </c>
      <c r="C10" s="93">
        <v>2</v>
      </c>
      <c r="D10" s="93">
        <v>3</v>
      </c>
    </row>
    <row r="11" spans="1:4" ht="12.75">
      <c r="A11" s="103" t="s">
        <v>71</v>
      </c>
      <c r="B11" s="100"/>
      <c r="C11" s="100"/>
      <c r="D11" s="93"/>
    </row>
    <row r="12" spans="1:4" ht="12.75">
      <c r="A12" s="174" t="s">
        <v>72</v>
      </c>
      <c r="B12" s="100">
        <v>1</v>
      </c>
      <c r="C12" s="100">
        <v>0</v>
      </c>
      <c r="D12" s="93">
        <v>1</v>
      </c>
    </row>
    <row r="13" spans="1:4" ht="12.75">
      <c r="A13" s="174" t="s">
        <v>73</v>
      </c>
      <c r="B13" s="100">
        <v>49</v>
      </c>
      <c r="C13" s="100">
        <v>20</v>
      </c>
      <c r="D13" s="93">
        <v>69</v>
      </c>
    </row>
    <row r="14" spans="1:4" ht="12.75">
      <c r="A14" s="174" t="s">
        <v>74</v>
      </c>
      <c r="B14" s="100">
        <v>12</v>
      </c>
      <c r="C14" s="100">
        <v>18</v>
      </c>
      <c r="D14" s="93">
        <v>30</v>
      </c>
    </row>
    <row r="15" spans="1:4" ht="12.75">
      <c r="A15" s="174" t="s">
        <v>75</v>
      </c>
      <c r="B15" s="100">
        <v>11</v>
      </c>
      <c r="C15" s="100">
        <v>8</v>
      </c>
      <c r="D15" s="93">
        <v>19</v>
      </c>
    </row>
    <row r="16" spans="1:4" ht="12.75">
      <c r="A16" s="104"/>
      <c r="B16" s="100"/>
      <c r="C16" s="100"/>
      <c r="D16" s="93"/>
    </row>
    <row r="17" spans="1:4" ht="12.75">
      <c r="A17" s="103" t="s">
        <v>76</v>
      </c>
      <c r="B17" s="100"/>
      <c r="C17" s="100"/>
      <c r="D17" s="93"/>
    </row>
    <row r="18" spans="1:4" s="32" customFormat="1" ht="12.75">
      <c r="A18" s="174" t="s">
        <v>72</v>
      </c>
      <c r="B18" s="100">
        <v>51</v>
      </c>
      <c r="C18" s="100">
        <v>21</v>
      </c>
      <c r="D18" s="93">
        <v>72</v>
      </c>
    </row>
    <row r="19" spans="1:4" ht="12.75">
      <c r="A19" s="174" t="s">
        <v>77</v>
      </c>
      <c r="B19" s="100">
        <v>75</v>
      </c>
      <c r="C19" s="100">
        <v>26</v>
      </c>
      <c r="D19" s="93">
        <v>101</v>
      </c>
    </row>
    <row r="20" spans="1:4" ht="12.75">
      <c r="A20" s="96" t="s">
        <v>78</v>
      </c>
      <c r="B20" s="100">
        <v>0</v>
      </c>
      <c r="C20" s="93">
        <v>2</v>
      </c>
      <c r="D20" s="93">
        <v>2</v>
      </c>
    </row>
    <row r="21" spans="1:4" ht="12.75">
      <c r="A21" s="96" t="s">
        <v>79</v>
      </c>
      <c r="B21" s="100">
        <v>16</v>
      </c>
      <c r="C21" s="93">
        <v>10</v>
      </c>
      <c r="D21" s="93">
        <v>26</v>
      </c>
    </row>
    <row r="22" spans="1:4" ht="12.75">
      <c r="A22" s="96" t="s">
        <v>80</v>
      </c>
      <c r="B22" s="100">
        <v>31</v>
      </c>
      <c r="C22" s="93">
        <v>21</v>
      </c>
      <c r="D22" s="93">
        <v>52</v>
      </c>
    </row>
    <row r="23" spans="1:4" ht="12.75">
      <c r="A23" s="96" t="s">
        <v>81</v>
      </c>
      <c r="B23" s="100">
        <v>22</v>
      </c>
      <c r="C23" s="93">
        <v>12</v>
      </c>
      <c r="D23" s="93">
        <v>34</v>
      </c>
    </row>
    <row r="24" spans="1:4" ht="12.75">
      <c r="A24" s="96" t="s">
        <v>82</v>
      </c>
      <c r="B24" s="100">
        <v>6</v>
      </c>
      <c r="C24" s="93">
        <v>5</v>
      </c>
      <c r="D24" s="93">
        <v>11</v>
      </c>
    </row>
    <row r="25" spans="1:4" ht="12.75">
      <c r="A25" s="105"/>
      <c r="B25" s="100"/>
      <c r="C25" s="93"/>
      <c r="D25" s="93"/>
    </row>
    <row r="26" spans="1:4" ht="12.75">
      <c r="A26" s="99" t="s">
        <v>83</v>
      </c>
      <c r="B26" s="100">
        <v>43</v>
      </c>
      <c r="C26" s="100">
        <v>20</v>
      </c>
      <c r="D26" s="93">
        <v>63</v>
      </c>
    </row>
    <row r="27" spans="1:4" ht="12.75">
      <c r="A27" s="96"/>
      <c r="B27" s="100"/>
      <c r="C27" s="100"/>
      <c r="D27" s="93"/>
    </row>
    <row r="28" spans="1:4" ht="12.75">
      <c r="A28" s="99"/>
      <c r="B28" s="93"/>
      <c r="C28" s="100"/>
      <c r="D28" s="93"/>
    </row>
    <row r="29" spans="1:4" ht="12.75">
      <c r="A29" s="99" t="s">
        <v>67</v>
      </c>
      <c r="B29" s="100">
        <v>329</v>
      </c>
      <c r="C29" s="100">
        <v>166</v>
      </c>
      <c r="D29" s="93">
        <v>495</v>
      </c>
    </row>
    <row r="30" spans="1:4" ht="15.75" thickBot="1">
      <c r="A30" s="222"/>
      <c r="B30" s="223"/>
      <c r="C30" s="223"/>
      <c r="D30" s="222"/>
    </row>
    <row r="31" spans="1:4" ht="15">
      <c r="A31" s="95" t="s">
        <v>58</v>
      </c>
      <c r="B31" s="81"/>
      <c r="C31" s="81"/>
      <c r="D31"/>
    </row>
    <row r="32" spans="1:4" ht="15">
      <c r="A32" s="78" t="s">
        <v>84</v>
      </c>
      <c r="B32"/>
      <c r="C32"/>
      <c r="D32"/>
    </row>
    <row r="33" ht="12.75">
      <c r="A33" s="71" t="s">
        <v>5</v>
      </c>
    </row>
  </sheetData>
  <sheetProtection/>
  <hyperlinks>
    <hyperlink ref="A33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D28"/>
  <sheetViews>
    <sheetView showGridLines="0" tabSelected="1" view="pageLayout" workbookViewId="0" topLeftCell="A1">
      <selection activeCell="A4" sqref="A4"/>
    </sheetView>
  </sheetViews>
  <sheetFormatPr defaultColWidth="11.421875" defaultRowHeight="15"/>
  <cols>
    <col min="1" max="1" width="26.8515625" style="12" customWidth="1"/>
    <col min="2" max="2" width="11.421875" style="12" customWidth="1"/>
    <col min="3" max="3" width="12.7109375" style="12" customWidth="1"/>
    <col min="4" max="254" width="11.421875" style="12" customWidth="1"/>
    <col min="255" max="255" width="26.8515625" style="12" customWidth="1"/>
    <col min="256" max="16384" width="11.421875" style="12" customWidth="1"/>
  </cols>
  <sheetData>
    <row r="1" spans="1:4" ht="15">
      <c r="A1" s="14" t="s">
        <v>161</v>
      </c>
      <c r="D1" s="17"/>
    </row>
    <row r="2" spans="1:2" ht="15">
      <c r="A2" s="14" t="s">
        <v>146</v>
      </c>
      <c r="B2" s="175"/>
    </row>
    <row r="3" spans="1:2" ht="15">
      <c r="A3" s="37">
        <v>2019</v>
      </c>
      <c r="B3" s="49"/>
    </row>
    <row r="5" spans="1:2" ht="13.5" thickBot="1">
      <c r="A5" s="122" t="s">
        <v>85</v>
      </c>
      <c r="B5" s="229">
        <v>2019</v>
      </c>
    </row>
    <row r="6" spans="1:2" s="19" customFormat="1" ht="12.75">
      <c r="A6" s="12" t="s">
        <v>86</v>
      </c>
      <c r="B6" s="181">
        <v>13</v>
      </c>
    </row>
    <row r="7" spans="1:2" ht="12.75">
      <c r="A7" s="32" t="s">
        <v>87</v>
      </c>
      <c r="B7" s="181">
        <v>21</v>
      </c>
    </row>
    <row r="8" spans="1:2" ht="12.75">
      <c r="A8" s="32" t="s">
        <v>88</v>
      </c>
      <c r="B8" s="181">
        <v>49</v>
      </c>
    </row>
    <row r="9" spans="1:2" ht="12.75">
      <c r="A9" s="32" t="s">
        <v>89</v>
      </c>
      <c r="B9" s="181">
        <v>4</v>
      </c>
    </row>
    <row r="10" spans="1:2" ht="13.5" thickBot="1">
      <c r="A10" s="230" t="s">
        <v>11</v>
      </c>
      <c r="B10" s="231">
        <f>SUM(B6,B7,B8,B9)</f>
        <v>87</v>
      </c>
    </row>
    <row r="11" ht="12.75">
      <c r="A11" s="51" t="s">
        <v>90</v>
      </c>
    </row>
    <row r="12" ht="12.75">
      <c r="A12" s="71" t="s">
        <v>5</v>
      </c>
    </row>
    <row r="28" ht="12.75">
      <c r="C28" s="106"/>
    </row>
  </sheetData>
  <sheetProtection/>
  <hyperlinks>
    <hyperlink ref="D1" location="Index!A1" display="Índex"/>
    <hyperlink ref="A12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showGridLines="0" view="pageLayout" workbookViewId="0" topLeftCell="A1">
      <selection activeCell="C32" sqref="C32"/>
    </sheetView>
  </sheetViews>
  <sheetFormatPr defaultColWidth="11.421875" defaultRowHeight="15"/>
  <cols>
    <col min="1" max="1" width="11.421875" style="12" customWidth="1"/>
    <col min="2" max="2" width="12.7109375" style="15" bestFit="1" customWidth="1"/>
    <col min="3" max="3" width="19.00390625" style="15" bestFit="1" customWidth="1"/>
    <col min="4" max="4" width="12.7109375" style="15" bestFit="1" customWidth="1"/>
    <col min="5" max="6" width="10.8515625" style="12" bestFit="1" customWidth="1"/>
    <col min="7" max="7" width="9.140625" style="12" customWidth="1"/>
    <col min="8" max="16384" width="11.421875" style="12" customWidth="1"/>
  </cols>
  <sheetData>
    <row r="1" spans="1:7" ht="15">
      <c r="A1" s="14" t="s">
        <v>217</v>
      </c>
      <c r="G1" s="17"/>
    </row>
    <row r="2" spans="1:6" ht="15">
      <c r="A2" s="14" t="s">
        <v>162</v>
      </c>
      <c r="F2" s="16"/>
    </row>
    <row r="3" spans="1:6" ht="15">
      <c r="A3" s="14" t="s">
        <v>7</v>
      </c>
      <c r="F3" s="16"/>
    </row>
    <row r="4" spans="1:6" ht="15">
      <c r="A4" s="184" t="s">
        <v>244</v>
      </c>
      <c r="F4" s="16"/>
    </row>
    <row r="5" spans="1:6" ht="15">
      <c r="A5" s="14"/>
      <c r="D5" s="18"/>
      <c r="F5" s="16"/>
    </row>
    <row r="6" spans="1:6" ht="15.75" thickBot="1">
      <c r="A6" s="118" t="s">
        <v>8</v>
      </c>
      <c r="B6" s="119" t="s">
        <v>9</v>
      </c>
      <c r="C6" s="119" t="s">
        <v>10</v>
      </c>
      <c r="D6" s="119" t="s">
        <v>11</v>
      </c>
      <c r="F6" s="16"/>
    </row>
    <row r="7" spans="1:6" ht="12.75">
      <c r="A7" s="19">
        <v>1994</v>
      </c>
      <c r="B7" s="20">
        <v>2680000000</v>
      </c>
      <c r="C7" s="20">
        <v>24400000</v>
      </c>
      <c r="D7" s="20">
        <f>SUM(B7:C7)</f>
        <v>2704400000</v>
      </c>
      <c r="F7" s="16"/>
    </row>
    <row r="8" spans="1:6" ht="12.75">
      <c r="A8" s="19">
        <v>1995</v>
      </c>
      <c r="B8" s="20">
        <v>3421500000</v>
      </c>
      <c r="C8" s="20">
        <v>124528272</v>
      </c>
      <c r="D8" s="20">
        <v>3506028272</v>
      </c>
      <c r="F8" s="16"/>
    </row>
    <row r="9" spans="1:6" ht="12.75">
      <c r="A9" s="19">
        <v>1996</v>
      </c>
      <c r="B9" s="20">
        <v>4425000000</v>
      </c>
      <c r="C9" s="20">
        <v>58441490</v>
      </c>
      <c r="D9" s="20">
        <v>4483441490</v>
      </c>
      <c r="F9" s="16"/>
    </row>
    <row r="10" spans="1:6" ht="12.75">
      <c r="A10" s="19">
        <v>1997</v>
      </c>
      <c r="B10" s="20">
        <v>4486600000</v>
      </c>
      <c r="C10" s="20">
        <v>1665329281</v>
      </c>
      <c r="D10" s="20">
        <v>6151929281</v>
      </c>
      <c r="F10" s="16"/>
    </row>
    <row r="11" spans="1:6" ht="12.75">
      <c r="A11" s="19">
        <v>1998</v>
      </c>
      <c r="B11" s="20">
        <v>4754000000</v>
      </c>
      <c r="C11" s="20">
        <v>1257826586</v>
      </c>
      <c r="D11" s="20">
        <v>6011826586</v>
      </c>
      <c r="F11" s="16"/>
    </row>
    <row r="12" spans="1:6" ht="12.75">
      <c r="A12" s="19">
        <v>1999</v>
      </c>
      <c r="B12" s="20">
        <v>5180000000</v>
      </c>
      <c r="C12" s="20">
        <v>1504784193</v>
      </c>
      <c r="D12" s="20">
        <f>SUM(B12:C12)</f>
        <v>6684784193</v>
      </c>
      <c r="F12" s="16"/>
    </row>
    <row r="13" spans="1:6" ht="12.75">
      <c r="A13" s="19">
        <v>2000</v>
      </c>
      <c r="B13" s="20">
        <v>5400000000</v>
      </c>
      <c r="C13" s="20">
        <v>2218777000</v>
      </c>
      <c r="D13" s="20">
        <f>SUM(B13:C13)</f>
        <v>7618777000</v>
      </c>
      <c r="F13" s="16"/>
    </row>
    <row r="14" spans="1:6" ht="12.75">
      <c r="A14" s="120">
        <v>2001</v>
      </c>
      <c r="B14" s="121">
        <v>5950000000</v>
      </c>
      <c r="C14" s="121">
        <v>3600474000</v>
      </c>
      <c r="D14" s="121">
        <f>SUM(B14:C14)</f>
        <v>9550474000</v>
      </c>
      <c r="F14" s="16"/>
    </row>
    <row r="15" spans="1:6" ht="12.75">
      <c r="A15" s="19">
        <v>2002</v>
      </c>
      <c r="B15" s="20">
        <v>40666300</v>
      </c>
      <c r="C15" s="20">
        <v>44598235</v>
      </c>
      <c r="D15" s="20">
        <f>SUM(B15:C15)</f>
        <v>85264535</v>
      </c>
      <c r="F15" s="16"/>
    </row>
    <row r="16" spans="1:6" ht="12.75">
      <c r="A16" s="19">
        <v>2003</v>
      </c>
      <c r="B16" s="20">
        <v>40190000</v>
      </c>
      <c r="C16" s="20">
        <v>53429471</v>
      </c>
      <c r="D16" s="20">
        <f>SUM(B16:C16)</f>
        <v>93619471</v>
      </c>
      <c r="F16" s="16"/>
    </row>
    <row r="17" spans="1:6" ht="12.75">
      <c r="A17" s="19">
        <v>2004</v>
      </c>
      <c r="B17" s="20">
        <v>42720000</v>
      </c>
      <c r="C17" s="20">
        <v>55287145</v>
      </c>
      <c r="D17" s="20">
        <v>99032145</v>
      </c>
      <c r="F17" s="16"/>
    </row>
    <row r="18" spans="1:6" ht="12.75">
      <c r="A18" s="19">
        <v>2005</v>
      </c>
      <c r="B18" s="20">
        <v>47390000</v>
      </c>
      <c r="C18" s="20">
        <v>27033884</v>
      </c>
      <c r="D18" s="20">
        <v>72692065</v>
      </c>
      <c r="F18" s="16"/>
    </row>
    <row r="19" spans="1:6" ht="12.75">
      <c r="A19" s="19">
        <v>2006</v>
      </c>
      <c r="B19" s="20">
        <v>51320000</v>
      </c>
      <c r="C19" s="20">
        <v>42908767</v>
      </c>
      <c r="D19" s="20">
        <v>94168767</v>
      </c>
      <c r="F19" s="16"/>
    </row>
    <row r="20" spans="1:6" ht="12.75">
      <c r="A20" s="19">
        <v>2007</v>
      </c>
      <c r="B20" s="20">
        <v>60540000</v>
      </c>
      <c r="C20" s="20">
        <v>74056215</v>
      </c>
      <c r="D20" s="20">
        <v>136551215</v>
      </c>
      <c r="F20" s="16"/>
    </row>
    <row r="21" spans="1:6" ht="12.75">
      <c r="A21" s="19">
        <v>2008</v>
      </c>
      <c r="B21" s="20">
        <v>61075000</v>
      </c>
      <c r="C21" s="21">
        <v>23385961</v>
      </c>
      <c r="D21" s="20">
        <v>86540961</v>
      </c>
      <c r="F21" s="16"/>
    </row>
    <row r="22" spans="1:6" ht="12.75">
      <c r="A22" s="19">
        <v>2009</v>
      </c>
      <c r="B22" s="20">
        <v>62711000</v>
      </c>
      <c r="C22" s="20">
        <v>33365863</v>
      </c>
      <c r="D22" s="20">
        <v>95061863</v>
      </c>
      <c r="F22" s="16"/>
    </row>
    <row r="23" spans="1:6" ht="12.75">
      <c r="A23" s="19">
        <v>2010</v>
      </c>
      <c r="B23" s="20">
        <v>68975000</v>
      </c>
      <c r="C23" s="20">
        <v>41184766</v>
      </c>
      <c r="D23" s="20">
        <v>108724766</v>
      </c>
      <c r="F23" s="16"/>
    </row>
    <row r="24" spans="1:6" ht="12.75">
      <c r="A24" s="19">
        <v>2011</v>
      </c>
      <c r="B24" s="20">
        <v>58360000</v>
      </c>
      <c r="C24" s="20">
        <v>18041152</v>
      </c>
      <c r="D24" s="20">
        <v>75219152</v>
      </c>
      <c r="F24" s="16"/>
    </row>
    <row r="25" spans="1:6" ht="12.75">
      <c r="A25" s="19">
        <v>2012</v>
      </c>
      <c r="B25" s="20">
        <v>57151000</v>
      </c>
      <c r="C25" s="20">
        <v>14430797</v>
      </c>
      <c r="D25" s="20">
        <v>70257797</v>
      </c>
      <c r="F25" s="16"/>
    </row>
    <row r="26" spans="1:6" ht="12.75">
      <c r="A26" s="19">
        <v>2013</v>
      </c>
      <c r="B26" s="22">
        <v>60250543</v>
      </c>
      <c r="C26" s="22">
        <v>10338609</v>
      </c>
      <c r="D26" s="22">
        <v>71200216</v>
      </c>
      <c r="F26" s="16"/>
    </row>
    <row r="27" spans="1:6" ht="12.75">
      <c r="A27" s="19">
        <v>2014</v>
      </c>
      <c r="B27" s="20">
        <v>65854653</v>
      </c>
      <c r="C27" s="20">
        <v>15101355</v>
      </c>
      <c r="D27" s="20">
        <v>79364908</v>
      </c>
      <c r="F27" s="16"/>
    </row>
    <row r="28" spans="1:6" ht="12.75">
      <c r="A28" s="27">
        <v>2015</v>
      </c>
      <c r="B28" s="21">
        <v>59929541</v>
      </c>
      <c r="C28" s="21">
        <v>13320084</v>
      </c>
      <c r="D28" s="21">
        <f>SUM(B28:C28)</f>
        <v>73249625</v>
      </c>
      <c r="F28" s="16"/>
    </row>
    <row r="29" spans="1:6" ht="12.75">
      <c r="A29" s="27">
        <v>2016</v>
      </c>
      <c r="B29" s="21">
        <v>61876007</v>
      </c>
      <c r="C29" s="21">
        <v>16184344</v>
      </c>
      <c r="D29" s="21">
        <f>SUM(B29:C29)</f>
        <v>78060351</v>
      </c>
      <c r="F29" s="16"/>
    </row>
    <row r="30" spans="1:6" ht="12.75">
      <c r="A30" s="27">
        <v>2017</v>
      </c>
      <c r="B30" s="21">
        <v>63661882</v>
      </c>
      <c r="C30" s="21">
        <f>13140880.42+581300</f>
        <v>13722180.42</v>
      </c>
      <c r="D30" s="21">
        <f>SUM(B30:C30)</f>
        <v>77384062.42</v>
      </c>
      <c r="F30" s="16"/>
    </row>
    <row r="31" spans="1:6" ht="12.75">
      <c r="A31" s="27">
        <v>2018</v>
      </c>
      <c r="B31" s="21">
        <v>67901458</v>
      </c>
      <c r="C31" s="21">
        <f>667610.7+43503118.36</f>
        <v>44170729.06</v>
      </c>
      <c r="D31" s="21">
        <f>SUM(B31:C31)</f>
        <v>112072187.06</v>
      </c>
      <c r="F31" s="16"/>
    </row>
    <row r="32" spans="1:6" ht="12.75">
      <c r="A32" s="27">
        <v>2019</v>
      </c>
      <c r="B32" s="21">
        <v>65338240</v>
      </c>
      <c r="C32" s="21">
        <f>681215.5+14522090.32</f>
        <v>15203305.82</v>
      </c>
      <c r="D32" s="21">
        <v>75490043.82</v>
      </c>
      <c r="F32" s="16"/>
    </row>
    <row r="33" spans="1:6" ht="13.5" thickBot="1">
      <c r="A33" s="182">
        <v>2020</v>
      </c>
      <c r="B33" s="183">
        <v>67188480</v>
      </c>
      <c r="C33" s="183">
        <f>D33-B33</f>
        <v>41497077.239999995</v>
      </c>
      <c r="D33" s="183">
        <v>108685557.24</v>
      </c>
      <c r="F33" s="16"/>
    </row>
    <row r="34" spans="1:6" ht="12.75">
      <c r="A34" s="77" t="s">
        <v>142</v>
      </c>
      <c r="F34" s="16"/>
    </row>
    <row r="35" spans="1:7" ht="12.75">
      <c r="A35" s="23" t="s">
        <v>12</v>
      </c>
      <c r="B35" s="24"/>
      <c r="C35" s="24"/>
      <c r="D35" s="24"/>
      <c r="E35" s="24"/>
      <c r="F35" s="25"/>
      <c r="G35" s="24"/>
    </row>
    <row r="36" spans="1:7" ht="12.75">
      <c r="A36" s="23" t="s">
        <v>179</v>
      </c>
      <c r="B36" s="24"/>
      <c r="C36" s="24"/>
      <c r="D36" s="24"/>
      <c r="E36" s="24"/>
      <c r="F36" s="25"/>
      <c r="G36" s="24"/>
    </row>
    <row r="37" spans="1:7" ht="12.75">
      <c r="A37" s="71" t="s">
        <v>5</v>
      </c>
      <c r="B37" s="26"/>
      <c r="C37" s="26"/>
      <c r="D37" s="26"/>
      <c r="E37" s="24"/>
      <c r="F37" s="24"/>
      <c r="G37" s="24"/>
    </row>
    <row r="38" spans="2:7" ht="12.75">
      <c r="B38" s="26"/>
      <c r="C38" s="26"/>
      <c r="D38" s="26"/>
      <c r="E38" s="24"/>
      <c r="F38" s="24"/>
      <c r="G38" s="24"/>
    </row>
    <row r="39" spans="2:7" ht="12.75">
      <c r="B39" s="26"/>
      <c r="C39" s="26"/>
      <c r="D39" s="26"/>
      <c r="E39" s="24"/>
      <c r="F39" s="24"/>
      <c r="G39" s="24"/>
    </row>
    <row r="40" spans="2:7" ht="12.75">
      <c r="B40" s="26"/>
      <c r="C40" s="26"/>
      <c r="D40" s="26"/>
      <c r="E40" s="24"/>
      <c r="F40" s="24"/>
      <c r="G40" s="24"/>
    </row>
    <row r="41" spans="2:7" ht="12.75">
      <c r="B41" s="26"/>
      <c r="C41" s="26"/>
      <c r="D41" s="26"/>
      <c r="E41" s="24"/>
      <c r="F41" s="24"/>
      <c r="G41" s="24"/>
    </row>
    <row r="42" spans="2:7" ht="12.75">
      <c r="B42" s="26"/>
      <c r="C42" s="26"/>
      <c r="D42" s="26"/>
      <c r="E42" s="24"/>
      <c r="F42" s="24"/>
      <c r="G42" s="24"/>
    </row>
  </sheetData>
  <sheetProtection/>
  <hyperlinks>
    <hyperlink ref="A37" location="Index!A1" display="Índex"/>
  </hyperlinks>
  <printOptions/>
  <pageMargins left="0.7" right="0.7" top="1.0104166666666667" bottom="0.75" header="0.3" footer="0.3"/>
  <pageSetup horizontalDpi="1200" verticalDpi="1200" orientation="portrait" paperSize="9" r:id="rId2"/>
  <headerFooter>
    <oddFooter>&amp;L&amp;G</oddFooter>
  </headerFooter>
  <ignoredErrors>
    <ignoredError sqref="D12:D16 D7 D28:D29" formulaRange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showGridLines="0" view="pageLayout" zoomScale="80" zoomScalePageLayoutView="80" workbookViewId="0" topLeftCell="A1">
      <selection activeCell="A5" sqref="A5"/>
    </sheetView>
  </sheetViews>
  <sheetFormatPr defaultColWidth="11.421875" defaultRowHeight="15"/>
  <cols>
    <col min="1" max="1" width="3.57421875" style="12" customWidth="1"/>
    <col min="2" max="2" width="23.7109375" style="12" customWidth="1"/>
    <col min="3" max="3" width="12.8515625" style="15" customWidth="1"/>
    <col min="4" max="4" width="12.28125" style="15" customWidth="1"/>
    <col min="5" max="5" width="12.57421875" style="15" bestFit="1" customWidth="1"/>
    <col min="6" max="6" width="12.8515625" style="15" customWidth="1"/>
    <col min="7" max="7" width="12.8515625" style="15" bestFit="1" customWidth="1"/>
    <col min="8" max="8" width="12.57421875" style="15" bestFit="1" customWidth="1"/>
    <col min="9" max="10" width="12.8515625" style="15" bestFit="1" customWidth="1"/>
    <col min="11" max="245" width="11.421875" style="12" customWidth="1"/>
    <col min="246" max="246" width="6.57421875" style="12" customWidth="1"/>
    <col min="247" max="247" width="8.00390625" style="12" customWidth="1"/>
    <col min="248" max="248" width="12.421875" style="12" customWidth="1"/>
    <col min="249" max="249" width="10.8515625" style="12" bestFit="1" customWidth="1"/>
    <col min="250" max="250" width="10.8515625" style="12" customWidth="1"/>
    <col min="251" max="253" width="10.8515625" style="12" bestFit="1" customWidth="1"/>
    <col min="254" max="254" width="10.8515625" style="12" customWidth="1"/>
    <col min="255" max="16384" width="10.8515625" style="12" bestFit="1" customWidth="1"/>
  </cols>
  <sheetData>
    <row r="1" spans="1:4" ht="15">
      <c r="A1" s="14" t="s">
        <v>163</v>
      </c>
      <c r="D1" s="17"/>
    </row>
    <row r="2" ht="15">
      <c r="A2" s="14" t="s">
        <v>13</v>
      </c>
    </row>
    <row r="3" ht="15">
      <c r="A3" s="14" t="s">
        <v>14</v>
      </c>
    </row>
    <row r="4" ht="15">
      <c r="A4" s="14" t="s">
        <v>246</v>
      </c>
    </row>
    <row r="6" spans="1:3" ht="12.75">
      <c r="A6" s="24"/>
      <c r="B6" s="24"/>
      <c r="C6" s="26"/>
    </row>
    <row r="7" spans="1:10" ht="13.5" thickBot="1">
      <c r="A7" s="124" t="s">
        <v>40</v>
      </c>
      <c r="B7" s="124" t="s">
        <v>16</v>
      </c>
      <c r="C7" s="119">
        <v>2004</v>
      </c>
      <c r="D7" s="119">
        <v>2005</v>
      </c>
      <c r="E7" s="232">
        <v>2006</v>
      </c>
      <c r="F7" s="232">
        <v>2007</v>
      </c>
      <c r="G7" s="232">
        <v>2008</v>
      </c>
      <c r="H7" s="232">
        <v>2009</v>
      </c>
      <c r="I7" s="232">
        <v>2010</v>
      </c>
      <c r="J7" s="232">
        <v>2011</v>
      </c>
    </row>
    <row r="8" spans="1:10" ht="12.75">
      <c r="A8" s="50"/>
      <c r="B8" s="50"/>
      <c r="C8" s="233"/>
      <c r="D8" s="233"/>
      <c r="E8" s="234"/>
      <c r="F8" s="234"/>
      <c r="G8" s="234"/>
      <c r="H8" s="234"/>
      <c r="I8" s="234"/>
      <c r="J8" s="235"/>
    </row>
    <row r="9" spans="1:10" ht="12.75">
      <c r="A9" s="50"/>
      <c r="B9" s="50" t="s">
        <v>17</v>
      </c>
      <c r="C9" s="233"/>
      <c r="D9" s="233"/>
      <c r="E9" s="234"/>
      <c r="F9" s="234"/>
      <c r="G9" s="234"/>
      <c r="H9" s="234"/>
      <c r="I9" s="234"/>
      <c r="J9" s="235"/>
    </row>
    <row r="10" spans="1:10" ht="12.75">
      <c r="A10" s="50"/>
      <c r="B10" s="50"/>
      <c r="C10" s="233"/>
      <c r="D10" s="233"/>
      <c r="E10" s="234"/>
      <c r="F10" s="234"/>
      <c r="G10" s="234"/>
      <c r="H10" s="234"/>
      <c r="I10" s="234"/>
      <c r="J10" s="235"/>
    </row>
    <row r="11" spans="1:10" ht="12.75">
      <c r="A11" s="236">
        <v>1</v>
      </c>
      <c r="B11" s="31" t="s">
        <v>18</v>
      </c>
      <c r="C11" s="20">
        <v>19305000</v>
      </c>
      <c r="D11" s="20">
        <v>20592800</v>
      </c>
      <c r="E11" s="20">
        <v>22229400</v>
      </c>
      <c r="F11" s="20">
        <v>23883000</v>
      </c>
      <c r="G11" s="20">
        <v>25860000</v>
      </c>
      <c r="H11" s="20">
        <v>28072000</v>
      </c>
      <c r="I11" s="20">
        <v>28472000</v>
      </c>
      <c r="J11" s="20">
        <v>29667000</v>
      </c>
    </row>
    <row r="12" spans="1:10" ht="12.75">
      <c r="A12" s="237">
        <v>2</v>
      </c>
      <c r="B12" s="238" t="s">
        <v>19</v>
      </c>
      <c r="C12" s="20">
        <v>3150000</v>
      </c>
      <c r="D12" s="20">
        <v>2655000</v>
      </c>
      <c r="E12" s="20">
        <v>2860000</v>
      </c>
      <c r="F12" s="20">
        <v>2600000</v>
      </c>
      <c r="G12" s="20">
        <v>2600000</v>
      </c>
      <c r="H12" s="20">
        <v>600000</v>
      </c>
      <c r="I12" s="20">
        <v>450000</v>
      </c>
      <c r="J12" s="20">
        <v>400000</v>
      </c>
    </row>
    <row r="13" spans="1:10" ht="12.75">
      <c r="A13" s="237">
        <v>3</v>
      </c>
      <c r="B13" s="238" t="s">
        <v>20</v>
      </c>
      <c r="C13" s="20">
        <v>4313700</v>
      </c>
      <c r="D13" s="20">
        <v>5631081</v>
      </c>
      <c r="E13" s="20">
        <v>6174814</v>
      </c>
      <c r="F13" s="20">
        <v>6284240</v>
      </c>
      <c r="G13" s="20">
        <v>6759144</v>
      </c>
      <c r="H13" s="20">
        <v>6337610</v>
      </c>
      <c r="I13" s="20">
        <v>5397772</v>
      </c>
      <c r="J13" s="20">
        <v>4809399</v>
      </c>
    </row>
    <row r="14" spans="1:10" ht="12.75">
      <c r="A14" s="237">
        <v>4</v>
      </c>
      <c r="B14" s="238" t="s">
        <v>21</v>
      </c>
      <c r="C14" s="20">
        <v>11824400</v>
      </c>
      <c r="D14" s="20">
        <v>12062100</v>
      </c>
      <c r="E14" s="20">
        <v>12527450</v>
      </c>
      <c r="F14" s="20">
        <v>14771260</v>
      </c>
      <c r="G14" s="20">
        <v>15266800</v>
      </c>
      <c r="H14" s="20">
        <v>16373650</v>
      </c>
      <c r="I14" s="20">
        <v>18075100</v>
      </c>
      <c r="J14" s="20">
        <v>15366100</v>
      </c>
    </row>
    <row r="15" spans="1:10" ht="12.75">
      <c r="A15" s="237">
        <v>5</v>
      </c>
      <c r="B15" s="238" t="s">
        <v>22</v>
      </c>
      <c r="C15" s="20">
        <v>316100</v>
      </c>
      <c r="D15" s="20">
        <v>343000</v>
      </c>
      <c r="E15" s="20">
        <v>380070</v>
      </c>
      <c r="F15" s="20">
        <v>424800</v>
      </c>
      <c r="G15" s="20">
        <v>484000</v>
      </c>
      <c r="H15" s="20">
        <v>543405</v>
      </c>
      <c r="I15" s="20">
        <v>564000</v>
      </c>
      <c r="J15" s="20">
        <v>559000</v>
      </c>
    </row>
    <row r="16" spans="1:10" ht="12.75">
      <c r="A16" s="236"/>
      <c r="B16" s="36"/>
      <c r="C16" s="234"/>
      <c r="D16" s="234"/>
      <c r="E16" s="234"/>
      <c r="F16" s="234"/>
      <c r="G16" s="234"/>
      <c r="H16" s="234"/>
      <c r="I16" s="234"/>
      <c r="J16" s="234"/>
    </row>
    <row r="17" spans="1:10" ht="12.75">
      <c r="A17" s="33" t="s">
        <v>23</v>
      </c>
      <c r="B17" s="36"/>
      <c r="C17" s="41">
        <f>SUM(C11:C15)</f>
        <v>38909200</v>
      </c>
      <c r="D17" s="41">
        <f>SUM(D11:D15)</f>
        <v>41283981</v>
      </c>
      <c r="E17" s="41">
        <f>SUM(E11:E15)</f>
        <v>44171734</v>
      </c>
      <c r="F17" s="41">
        <f>SUM(F11:F15)</f>
        <v>47963300</v>
      </c>
      <c r="G17" s="41">
        <v>50969944</v>
      </c>
      <c r="H17" s="41">
        <f>SUM(H11:H15)</f>
        <v>51926665</v>
      </c>
      <c r="I17" s="41">
        <f>SUM(I11:I15)</f>
        <v>52958872</v>
      </c>
      <c r="J17" s="41">
        <f>SUM(J11:J15)</f>
        <v>50801499</v>
      </c>
    </row>
    <row r="18" spans="1:10" ht="12.75">
      <c r="A18" s="36"/>
      <c r="B18" s="33"/>
      <c r="C18" s="20"/>
      <c r="D18" s="234"/>
      <c r="E18" s="234"/>
      <c r="F18" s="234"/>
      <c r="G18" s="234"/>
      <c r="H18" s="234"/>
      <c r="I18" s="234"/>
      <c r="J18" s="20"/>
    </row>
    <row r="19" spans="1:10" ht="12.75">
      <c r="A19" s="36"/>
      <c r="B19" s="33"/>
      <c r="C19" s="20"/>
      <c r="D19" s="234"/>
      <c r="E19" s="234"/>
      <c r="F19" s="234"/>
      <c r="G19" s="234"/>
      <c r="H19" s="234"/>
      <c r="I19" s="234"/>
      <c r="J19" s="20"/>
    </row>
    <row r="20" spans="1:10" ht="12.75">
      <c r="A20" s="36"/>
      <c r="B20" s="33"/>
      <c r="C20" s="20"/>
      <c r="D20" s="234"/>
      <c r="E20" s="234"/>
      <c r="F20" s="234"/>
      <c r="G20" s="234"/>
      <c r="H20" s="234"/>
      <c r="I20" s="234"/>
      <c r="J20" s="20"/>
    </row>
    <row r="21" spans="1:10" ht="12.75">
      <c r="A21" s="48"/>
      <c r="B21" s="31" t="s">
        <v>24</v>
      </c>
      <c r="C21" s="20"/>
      <c r="D21" s="234"/>
      <c r="E21" s="234"/>
      <c r="F21" s="234"/>
      <c r="G21" s="234"/>
      <c r="H21" s="234"/>
      <c r="I21" s="234"/>
      <c r="J21" s="20"/>
    </row>
    <row r="22" spans="1:10" ht="12.75">
      <c r="A22" s="48"/>
      <c r="B22" s="31"/>
      <c r="C22" s="234"/>
      <c r="D22" s="234"/>
      <c r="E22" s="234"/>
      <c r="F22" s="234"/>
      <c r="G22" s="234"/>
      <c r="H22" s="234"/>
      <c r="I22" s="234"/>
      <c r="J22" s="234"/>
    </row>
    <row r="23" spans="1:10" ht="12.75">
      <c r="A23" s="236">
        <v>6</v>
      </c>
      <c r="B23" s="31" t="s">
        <v>25</v>
      </c>
      <c r="C23" s="20">
        <v>600</v>
      </c>
      <c r="D23" s="20">
        <v>600</v>
      </c>
      <c r="E23" s="20">
        <v>600</v>
      </c>
      <c r="F23" s="20">
        <v>600</v>
      </c>
      <c r="G23" s="234">
        <v>600</v>
      </c>
      <c r="H23" s="20">
        <v>600</v>
      </c>
      <c r="I23" s="20">
        <v>600</v>
      </c>
      <c r="J23" s="20">
        <v>600</v>
      </c>
    </row>
    <row r="24" spans="1:10" ht="12.75">
      <c r="A24" s="236">
        <v>7</v>
      </c>
      <c r="B24" s="31" t="s">
        <v>26</v>
      </c>
      <c r="C24" s="20">
        <v>600</v>
      </c>
      <c r="D24" s="20">
        <v>3086819</v>
      </c>
      <c r="E24" s="20">
        <v>3629066</v>
      </c>
      <c r="F24" s="20">
        <v>9057500</v>
      </c>
      <c r="G24" s="20">
        <v>6085856</v>
      </c>
      <c r="H24" s="20">
        <v>4855135</v>
      </c>
      <c r="I24" s="20">
        <v>7996928</v>
      </c>
      <c r="J24" s="20">
        <v>6039301</v>
      </c>
    </row>
    <row r="25" spans="1:10" ht="12.75">
      <c r="A25" s="236">
        <v>8</v>
      </c>
      <c r="B25" s="31" t="s">
        <v>27</v>
      </c>
      <c r="C25" s="20">
        <v>18600</v>
      </c>
      <c r="D25" s="20">
        <v>18600</v>
      </c>
      <c r="E25" s="20">
        <v>18600</v>
      </c>
      <c r="F25" s="20">
        <v>18600</v>
      </c>
      <c r="G25" s="20">
        <v>18600</v>
      </c>
      <c r="H25" s="20">
        <v>18600</v>
      </c>
      <c r="I25" s="20">
        <v>18600</v>
      </c>
      <c r="J25" s="20">
        <v>18600</v>
      </c>
    </row>
    <row r="26" spans="1:10" ht="12.75">
      <c r="A26" s="236">
        <v>9</v>
      </c>
      <c r="B26" s="31" t="s">
        <v>28</v>
      </c>
      <c r="C26" s="20">
        <v>3791000</v>
      </c>
      <c r="D26" s="20">
        <v>3000000</v>
      </c>
      <c r="E26" s="20">
        <v>3500000</v>
      </c>
      <c r="F26" s="20">
        <v>3500000</v>
      </c>
      <c r="G26" s="20">
        <v>4000000</v>
      </c>
      <c r="H26" s="20">
        <v>5410000</v>
      </c>
      <c r="I26" s="20">
        <v>8000000</v>
      </c>
      <c r="J26" s="20">
        <v>1500000</v>
      </c>
    </row>
    <row r="27" spans="1:10" ht="12.75">
      <c r="A27" s="31"/>
      <c r="B27" s="31"/>
      <c r="C27" s="234"/>
      <c r="D27" s="234"/>
      <c r="E27" s="234"/>
      <c r="F27" s="20"/>
      <c r="G27" s="234"/>
      <c r="H27" s="234"/>
      <c r="I27" s="234"/>
      <c r="J27" s="20"/>
    </row>
    <row r="28" spans="1:10" ht="12.75">
      <c r="A28" s="50" t="s">
        <v>29</v>
      </c>
      <c r="B28" s="35"/>
      <c r="C28" s="41">
        <f>SUM(C23:C26)</f>
        <v>3810800</v>
      </c>
      <c r="D28" s="41">
        <f>SUM(D23:D26)</f>
        <v>6106019</v>
      </c>
      <c r="E28" s="41">
        <f aca="true" t="shared" si="0" ref="E28:J28">SUM(E23:E27)</f>
        <v>7148266</v>
      </c>
      <c r="F28" s="41">
        <f t="shared" si="0"/>
        <v>12576700</v>
      </c>
      <c r="G28" s="41">
        <f t="shared" si="0"/>
        <v>10105056</v>
      </c>
      <c r="H28" s="41">
        <f t="shared" si="0"/>
        <v>10284335</v>
      </c>
      <c r="I28" s="41">
        <f t="shared" si="0"/>
        <v>16016128</v>
      </c>
      <c r="J28" s="41">
        <f t="shared" si="0"/>
        <v>7558501</v>
      </c>
    </row>
    <row r="29" spans="1:10" ht="12.75">
      <c r="A29" s="50"/>
      <c r="B29" s="35"/>
      <c r="C29" s="41"/>
      <c r="D29" s="234"/>
      <c r="E29" s="234"/>
      <c r="F29" s="234"/>
      <c r="G29" s="234"/>
      <c r="H29" s="234"/>
      <c r="I29" s="234"/>
      <c r="J29" s="20"/>
    </row>
    <row r="30" spans="1:10" ht="12.75">
      <c r="A30" s="31"/>
      <c r="B30" s="36"/>
      <c r="C30" s="20"/>
      <c r="D30" s="234"/>
      <c r="E30" s="20"/>
      <c r="F30" s="20"/>
      <c r="G30" s="20"/>
      <c r="H30" s="20"/>
      <c r="I30" s="20"/>
      <c r="J30" s="20"/>
    </row>
    <row r="31" spans="1:10" ht="12.75">
      <c r="A31" s="36"/>
      <c r="B31" s="36"/>
      <c r="C31" s="234"/>
      <c r="D31" s="234"/>
      <c r="E31" s="20"/>
      <c r="F31" s="20"/>
      <c r="G31" s="20"/>
      <c r="H31" s="20"/>
      <c r="I31" s="20"/>
      <c r="J31" s="20"/>
    </row>
    <row r="32" spans="1:10" ht="12.75">
      <c r="A32" s="35"/>
      <c r="B32" s="50" t="s">
        <v>30</v>
      </c>
      <c r="C32" s="42">
        <v>39121568</v>
      </c>
      <c r="D32" s="42">
        <f>'03.08.01.02'!C17+D28</f>
        <v>45015219</v>
      </c>
      <c r="E32" s="42">
        <f>SUM(E17+E28)</f>
        <v>51320000</v>
      </c>
      <c r="F32" s="42">
        <f>SUM(F17+F28)</f>
        <v>60540000</v>
      </c>
      <c r="G32" s="42">
        <f>SUM(G17+G28)</f>
        <v>61075000</v>
      </c>
      <c r="H32" s="42">
        <f>SUM(H17+H28)</f>
        <v>62211000</v>
      </c>
      <c r="I32" s="42">
        <f>SUM(I17+I28)</f>
        <v>68975000</v>
      </c>
      <c r="J32" s="42">
        <f>SUM(J17+J28)</f>
        <v>58360000</v>
      </c>
    </row>
    <row r="33" spans="1:10" ht="13.5" thickBot="1">
      <c r="A33" s="239"/>
      <c r="B33" s="239"/>
      <c r="C33" s="240"/>
      <c r="D33" s="240"/>
      <c r="E33" s="240"/>
      <c r="F33" s="240"/>
      <c r="G33" s="240"/>
      <c r="H33" s="240"/>
      <c r="I33" s="240"/>
      <c r="J33" s="240"/>
    </row>
    <row r="34" spans="1:10" ht="12.75">
      <c r="A34" s="77" t="s">
        <v>142</v>
      </c>
      <c r="B34" s="24"/>
      <c r="J34" s="26"/>
    </row>
    <row r="35" ht="12.75">
      <c r="A35" s="71" t="s">
        <v>5</v>
      </c>
    </row>
  </sheetData>
  <sheetProtection/>
  <hyperlinks>
    <hyperlink ref="A35" location="Index!A1" display="Índex"/>
  </hyperlinks>
  <printOptions/>
  <pageMargins left="0.7" right="0.4427083333333333" top="1.0104166666666667" bottom="0.75" header="0.3" footer="0.3"/>
  <pageSetup horizontalDpi="600" verticalDpi="600" orientation="landscape" paperSize="9" r:id="rId2"/>
  <headerFooter>
    <oddFooter>&amp;L&amp;G</oddFooter>
  </headerFooter>
  <ignoredErrors>
    <ignoredError sqref="C17:D20" formulaRange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showGridLines="0" view="pageLayout" zoomScale="90" zoomScaleSheetLayoutView="100" zoomScalePageLayoutView="90" workbookViewId="0" topLeftCell="A1">
      <selection activeCell="G33" sqref="G33"/>
    </sheetView>
  </sheetViews>
  <sheetFormatPr defaultColWidth="11.421875" defaultRowHeight="15"/>
  <cols>
    <col min="1" max="1" width="4.00390625" style="12" customWidth="1"/>
    <col min="2" max="2" width="12.00390625" style="12" customWidth="1"/>
    <col min="3" max="3" width="10.7109375" style="12" customWidth="1"/>
    <col min="4" max="11" width="9.8515625" style="12" bestFit="1" customWidth="1"/>
    <col min="12" max="12" width="11.28125" style="12" bestFit="1" customWidth="1"/>
    <col min="13" max="249" width="11.421875" style="12" customWidth="1"/>
    <col min="250" max="250" width="7.00390625" style="12" customWidth="1"/>
    <col min="251" max="251" width="11.421875" style="12" customWidth="1"/>
    <col min="252" max="252" width="9.28125" style="12" customWidth="1"/>
    <col min="253" max="16384" width="8.7109375" style="12" bestFit="1" customWidth="1"/>
  </cols>
  <sheetData>
    <row r="1" spans="1:7" ht="15">
      <c r="A1" s="14" t="s">
        <v>151</v>
      </c>
      <c r="G1" s="17"/>
    </row>
    <row r="2" ht="15">
      <c r="A2" s="14" t="s">
        <v>13</v>
      </c>
    </row>
    <row r="3" ht="15">
      <c r="A3" s="14" t="s">
        <v>31</v>
      </c>
    </row>
    <row r="4" ht="15">
      <c r="A4" s="14" t="s">
        <v>245</v>
      </c>
    </row>
    <row r="5" spans="1:7" ht="12.75">
      <c r="A5" s="24"/>
      <c r="B5" s="24"/>
      <c r="C5" s="24"/>
      <c r="D5" s="24"/>
      <c r="E5" s="24"/>
      <c r="F5" s="24"/>
      <c r="G5" s="24"/>
    </row>
    <row r="6" spans="1:12" ht="13.5" thickBot="1">
      <c r="A6" s="124" t="s">
        <v>40</v>
      </c>
      <c r="B6" s="124" t="s">
        <v>16</v>
      </c>
      <c r="C6" s="241"/>
      <c r="D6" s="242">
        <v>2012</v>
      </c>
      <c r="E6" s="242">
        <v>2013</v>
      </c>
      <c r="F6" s="242">
        <v>2014</v>
      </c>
      <c r="G6" s="242">
        <v>2015</v>
      </c>
      <c r="H6" s="124">
        <v>2016</v>
      </c>
      <c r="I6" s="124">
        <v>2017</v>
      </c>
      <c r="J6" s="124">
        <v>2018</v>
      </c>
      <c r="K6" s="124">
        <v>2019</v>
      </c>
      <c r="L6" s="124">
        <v>2020</v>
      </c>
    </row>
    <row r="7" spans="1:12" ht="12.75">
      <c r="A7" s="50"/>
      <c r="B7" s="35"/>
      <c r="C7" s="35"/>
      <c r="D7" s="35"/>
      <c r="E7" s="35"/>
      <c r="F7" s="35"/>
      <c r="G7" s="36"/>
      <c r="H7" s="35"/>
      <c r="I7" s="35"/>
      <c r="J7" s="36"/>
      <c r="K7" s="36"/>
      <c r="L7" s="36"/>
    </row>
    <row r="8" spans="1:12" ht="12.75">
      <c r="A8" s="36"/>
      <c r="B8" s="31" t="s">
        <v>17</v>
      </c>
      <c r="C8" s="36"/>
      <c r="D8" s="35"/>
      <c r="E8" s="35"/>
      <c r="F8" s="35"/>
      <c r="G8" s="35"/>
      <c r="H8" s="35"/>
      <c r="I8" s="35"/>
      <c r="J8" s="36"/>
      <c r="K8" s="36"/>
      <c r="L8" s="36"/>
    </row>
    <row r="9" spans="1:12" ht="12.75">
      <c r="A9" s="36"/>
      <c r="B9" s="31"/>
      <c r="C9" s="36"/>
      <c r="D9" s="35"/>
      <c r="E9" s="35"/>
      <c r="F9" s="35"/>
      <c r="G9" s="35"/>
      <c r="H9" s="35"/>
      <c r="I9" s="35"/>
      <c r="J9" s="36"/>
      <c r="K9" s="36"/>
      <c r="L9" s="36"/>
    </row>
    <row r="10" spans="1:12" ht="12.75">
      <c r="A10" s="236">
        <v>1</v>
      </c>
      <c r="B10" s="31" t="s">
        <v>18</v>
      </c>
      <c r="C10" s="36"/>
      <c r="D10" s="20">
        <v>30343500</v>
      </c>
      <c r="E10" s="20">
        <v>31373100</v>
      </c>
      <c r="F10" s="20">
        <v>31885500</v>
      </c>
      <c r="G10" s="20">
        <v>32205000</v>
      </c>
      <c r="H10" s="39">
        <v>32355500</v>
      </c>
      <c r="I10" s="39">
        <v>32919500</v>
      </c>
      <c r="J10" s="39">
        <v>33726500</v>
      </c>
      <c r="K10" s="39">
        <v>34126500</v>
      </c>
      <c r="L10" s="39">
        <v>34231000</v>
      </c>
    </row>
    <row r="11" spans="1:12" ht="12.75">
      <c r="A11" s="236">
        <v>2</v>
      </c>
      <c r="B11" s="31" t="s">
        <v>19</v>
      </c>
      <c r="C11" s="36"/>
      <c r="D11" s="20">
        <v>350000</v>
      </c>
      <c r="E11" s="20">
        <v>450000</v>
      </c>
      <c r="F11" s="20">
        <v>450000</v>
      </c>
      <c r="G11" s="20">
        <v>450000</v>
      </c>
      <c r="H11" s="39">
        <v>450000</v>
      </c>
      <c r="I11" s="39">
        <v>350000</v>
      </c>
      <c r="J11" s="39">
        <v>350000</v>
      </c>
      <c r="K11" s="39">
        <v>350000</v>
      </c>
      <c r="L11" s="39">
        <v>450000</v>
      </c>
    </row>
    <row r="12" spans="1:12" ht="12.75">
      <c r="A12" s="236">
        <v>3</v>
      </c>
      <c r="B12" s="31" t="s">
        <v>20</v>
      </c>
      <c r="C12" s="36"/>
      <c r="D12" s="20">
        <v>4509311</v>
      </c>
      <c r="E12" s="20">
        <v>4260192</v>
      </c>
      <c r="F12" s="20">
        <v>3966440</v>
      </c>
      <c r="G12" s="20">
        <v>4460660</v>
      </c>
      <c r="H12" s="39">
        <v>4540243</v>
      </c>
      <c r="I12" s="39">
        <v>5736743</v>
      </c>
      <c r="J12" s="39">
        <v>5899000</v>
      </c>
      <c r="K12" s="39">
        <v>6191323</v>
      </c>
      <c r="L12" s="39">
        <v>6703500</v>
      </c>
    </row>
    <row r="13" spans="1:12" ht="12.75">
      <c r="A13" s="236">
        <v>4</v>
      </c>
      <c r="B13" s="31" t="s">
        <v>21</v>
      </c>
      <c r="C13" s="36"/>
      <c r="D13" s="20">
        <v>15543900</v>
      </c>
      <c r="E13" s="20">
        <v>16282440</v>
      </c>
      <c r="F13" s="20">
        <v>16425379</v>
      </c>
      <c r="G13" s="20">
        <v>16744913</v>
      </c>
      <c r="H13" s="39">
        <v>17339007</v>
      </c>
      <c r="I13" s="39">
        <v>17905309</v>
      </c>
      <c r="J13" s="39">
        <v>19770258</v>
      </c>
      <c r="K13" s="39">
        <v>20324411</v>
      </c>
      <c r="L13" s="39">
        <v>20833344</v>
      </c>
    </row>
    <row r="14" spans="1:12" ht="12.75">
      <c r="A14" s="236">
        <v>5</v>
      </c>
      <c r="B14" s="31" t="s">
        <v>22</v>
      </c>
      <c r="C14" s="36"/>
      <c r="D14" s="20">
        <v>580000</v>
      </c>
      <c r="E14" s="20">
        <v>490800</v>
      </c>
      <c r="F14" s="20">
        <v>745450</v>
      </c>
      <c r="G14" s="20">
        <v>639579</v>
      </c>
      <c r="H14" s="39">
        <v>679926</v>
      </c>
      <c r="I14" s="39">
        <v>600000</v>
      </c>
      <c r="J14" s="39">
        <v>633000</v>
      </c>
      <c r="K14" s="39">
        <v>578800</v>
      </c>
      <c r="L14" s="39">
        <v>583800</v>
      </c>
    </row>
    <row r="15" spans="1:12" ht="12.75">
      <c r="A15" s="36"/>
      <c r="B15" s="33" t="s">
        <v>23</v>
      </c>
      <c r="C15" s="36"/>
      <c r="D15" s="243">
        <f>SUM(D10:D14)</f>
        <v>51326711</v>
      </c>
      <c r="E15" s="243">
        <f>SUM(E10:E14)</f>
        <v>52856532</v>
      </c>
      <c r="F15" s="41">
        <v>53481769</v>
      </c>
      <c r="G15" s="41">
        <f>SUM(G10:G14)</f>
        <v>54500152</v>
      </c>
      <c r="H15" s="243">
        <f>SUM(H10:H14)</f>
        <v>55364676</v>
      </c>
      <c r="I15" s="243">
        <f>SUM(I10:I14)</f>
        <v>57511552</v>
      </c>
      <c r="J15" s="243">
        <f>SUM(J10:J14)</f>
        <v>60378758</v>
      </c>
      <c r="K15" s="243">
        <f>SUM(K10:K14)</f>
        <v>61571034</v>
      </c>
      <c r="L15" s="243">
        <v>62801644</v>
      </c>
    </row>
    <row r="16" spans="1:12" ht="12.75">
      <c r="A16" s="36"/>
      <c r="B16" s="33"/>
      <c r="C16" s="36"/>
      <c r="D16" s="20"/>
      <c r="E16" s="20"/>
      <c r="F16" s="36"/>
      <c r="G16" s="36"/>
      <c r="H16" s="36"/>
      <c r="I16" s="36"/>
      <c r="J16" s="36"/>
      <c r="K16" s="36"/>
      <c r="L16" s="36"/>
    </row>
    <row r="17" spans="1:12" ht="12.75">
      <c r="A17" s="36"/>
      <c r="B17" s="33"/>
      <c r="C17" s="36"/>
      <c r="D17" s="20"/>
      <c r="E17" s="20"/>
      <c r="F17" s="36"/>
      <c r="G17" s="36"/>
      <c r="H17" s="36"/>
      <c r="I17" s="36"/>
      <c r="J17" s="36"/>
      <c r="K17" s="36"/>
      <c r="L17" s="36"/>
    </row>
    <row r="18" spans="1:12" ht="12.75">
      <c r="A18" s="36"/>
      <c r="B18" s="33"/>
      <c r="C18" s="36"/>
      <c r="D18" s="20"/>
      <c r="E18" s="20"/>
      <c r="F18" s="36"/>
      <c r="G18" s="36"/>
      <c r="H18" s="36"/>
      <c r="I18" s="36"/>
      <c r="J18" s="36"/>
      <c r="K18" s="36"/>
      <c r="L18" s="36"/>
    </row>
    <row r="19" spans="1:12" ht="12.75">
      <c r="A19" s="48"/>
      <c r="B19" s="31" t="s">
        <v>24</v>
      </c>
      <c r="C19" s="36"/>
      <c r="D19" s="20"/>
      <c r="E19" s="20"/>
      <c r="F19" s="36"/>
      <c r="G19" s="36"/>
      <c r="H19" s="36"/>
      <c r="I19" s="36"/>
      <c r="J19" s="36"/>
      <c r="K19" s="36"/>
      <c r="L19" s="36"/>
    </row>
    <row r="20" spans="1:12" ht="12.75">
      <c r="A20" s="48"/>
      <c r="B20" s="31"/>
      <c r="C20" s="36"/>
      <c r="D20" s="20"/>
      <c r="E20" s="20"/>
      <c r="F20" s="36"/>
      <c r="G20" s="36"/>
      <c r="H20" s="36"/>
      <c r="I20" s="36"/>
      <c r="J20" s="36"/>
      <c r="K20" s="36"/>
      <c r="L20" s="36"/>
    </row>
    <row r="21" spans="1:12" ht="12.75">
      <c r="A21" s="236">
        <v>6</v>
      </c>
      <c r="B21" s="31" t="s">
        <v>25</v>
      </c>
      <c r="C21" s="36"/>
      <c r="D21" s="20">
        <v>600</v>
      </c>
      <c r="E21" s="20">
        <v>600</v>
      </c>
      <c r="F21" s="20">
        <v>1017000</v>
      </c>
      <c r="G21" s="20">
        <v>500</v>
      </c>
      <c r="H21" s="36">
        <v>600</v>
      </c>
      <c r="I21" s="36">
        <v>600</v>
      </c>
      <c r="J21" s="36">
        <v>3600600</v>
      </c>
      <c r="K21" s="36">
        <v>0</v>
      </c>
      <c r="L21" s="36">
        <v>0</v>
      </c>
    </row>
    <row r="22" spans="1:12" ht="12.75">
      <c r="A22" s="236">
        <v>7</v>
      </c>
      <c r="B22" s="31" t="s">
        <v>26</v>
      </c>
      <c r="C22" s="36"/>
      <c r="D22" s="20">
        <v>3305089</v>
      </c>
      <c r="E22" s="20">
        <v>4774811</v>
      </c>
      <c r="F22" s="20">
        <v>8337284</v>
      </c>
      <c r="G22" s="20">
        <v>1910289</v>
      </c>
      <c r="H22" s="36">
        <v>2992131</v>
      </c>
      <c r="I22" s="36">
        <v>2631130</v>
      </c>
      <c r="J22" s="36">
        <v>921500</v>
      </c>
      <c r="K22" s="36">
        <v>1266606</v>
      </c>
      <c r="L22" s="139">
        <v>1662236</v>
      </c>
    </row>
    <row r="23" spans="1:12" ht="12.75">
      <c r="A23" s="236">
        <v>8</v>
      </c>
      <c r="B23" s="31" t="s">
        <v>27</v>
      </c>
      <c r="C23" s="36"/>
      <c r="D23" s="20">
        <v>18600</v>
      </c>
      <c r="E23" s="20">
        <v>18600</v>
      </c>
      <c r="F23" s="20">
        <v>18600</v>
      </c>
      <c r="G23" s="20">
        <v>18600</v>
      </c>
      <c r="H23" s="36">
        <v>18600</v>
      </c>
      <c r="I23" s="36">
        <v>18600</v>
      </c>
      <c r="J23" s="36">
        <v>600</v>
      </c>
      <c r="K23" s="36">
        <v>600</v>
      </c>
      <c r="L23" s="36">
        <v>600</v>
      </c>
    </row>
    <row r="24" spans="1:12" ht="12.75">
      <c r="A24" s="236">
        <v>9</v>
      </c>
      <c r="B24" s="31" t="s">
        <v>28</v>
      </c>
      <c r="C24" s="36"/>
      <c r="D24" s="20">
        <v>2500000</v>
      </c>
      <c r="E24" s="20">
        <v>2600000</v>
      </c>
      <c r="F24" s="20">
        <v>3000000</v>
      </c>
      <c r="G24" s="20">
        <v>3500000</v>
      </c>
      <c r="H24" s="36">
        <v>3500000</v>
      </c>
      <c r="I24" s="36">
        <v>3500000</v>
      </c>
      <c r="J24" s="36">
        <v>3000000</v>
      </c>
      <c r="K24" s="36">
        <v>2500000</v>
      </c>
      <c r="L24" s="139">
        <v>2724000</v>
      </c>
    </row>
    <row r="25" spans="1:12" ht="12.75">
      <c r="A25" s="50"/>
      <c r="B25" s="50"/>
      <c r="C25" s="35"/>
      <c r="D25" s="20"/>
      <c r="E25" s="20"/>
      <c r="F25" s="36"/>
      <c r="G25" s="36"/>
      <c r="H25" s="36"/>
      <c r="I25" s="36"/>
      <c r="J25" s="36"/>
      <c r="K25" s="36"/>
      <c r="L25" s="36"/>
    </row>
    <row r="26" spans="1:12" ht="12.75">
      <c r="A26" s="31"/>
      <c r="B26" s="31" t="s">
        <v>29</v>
      </c>
      <c r="C26" s="36"/>
      <c r="D26" s="243">
        <f>SUM(D21:D25)</f>
        <v>5824289</v>
      </c>
      <c r="E26" s="243">
        <f>SUM(E21:E25)</f>
        <v>7394011</v>
      </c>
      <c r="F26" s="41">
        <v>12372884</v>
      </c>
      <c r="G26" s="41">
        <f>SUM(G21:G25)</f>
        <v>5429389</v>
      </c>
      <c r="H26" s="41">
        <f>SUM(H21:H25)</f>
        <v>6511331</v>
      </c>
      <c r="I26" s="41">
        <f>SUM(I21:I25)</f>
        <v>6150330</v>
      </c>
      <c r="J26" s="41">
        <f>SUM(J21:J25)</f>
        <v>7522700</v>
      </c>
      <c r="K26" s="41">
        <f>SUM(K21:K25)</f>
        <v>3767206</v>
      </c>
      <c r="L26" s="41">
        <f>SUM(L21:L24)</f>
        <v>4386836</v>
      </c>
    </row>
    <row r="27" spans="1:12" ht="12.75">
      <c r="A27" s="31"/>
      <c r="B27" s="31"/>
      <c r="C27" s="36"/>
      <c r="D27" s="20"/>
      <c r="E27" s="20"/>
      <c r="F27" s="36"/>
      <c r="G27" s="36"/>
      <c r="H27" s="36"/>
      <c r="I27" s="36"/>
      <c r="J27" s="36"/>
      <c r="K27" s="36"/>
      <c r="L27" s="36"/>
    </row>
    <row r="28" spans="1:12" ht="12.75">
      <c r="A28" s="36"/>
      <c r="B28" s="31"/>
      <c r="C28" s="36"/>
      <c r="D28" s="20"/>
      <c r="E28" s="20"/>
      <c r="F28" s="36"/>
      <c r="G28" s="36"/>
      <c r="H28" s="36"/>
      <c r="I28" s="36"/>
      <c r="J28" s="36"/>
      <c r="K28" s="36"/>
      <c r="L28" s="36"/>
    </row>
    <row r="29" spans="1:12" ht="12.75">
      <c r="A29" s="35"/>
      <c r="B29" s="50" t="s">
        <v>30</v>
      </c>
      <c r="C29" s="35"/>
      <c r="D29" s="244">
        <f>SUM(D15:D25)</f>
        <v>57151000</v>
      </c>
      <c r="E29" s="244">
        <f>E15+E26</f>
        <v>60250543</v>
      </c>
      <c r="F29" s="244">
        <v>65854653</v>
      </c>
      <c r="G29" s="244">
        <f>G15+G26</f>
        <v>59929541</v>
      </c>
      <c r="H29" s="244">
        <f>H15+H26</f>
        <v>61876007</v>
      </c>
      <c r="I29" s="244">
        <v>63661882</v>
      </c>
      <c r="J29" s="244">
        <f>J15+J26</f>
        <v>67901458</v>
      </c>
      <c r="K29" s="244">
        <f>K15+K26</f>
        <v>65338240</v>
      </c>
      <c r="L29" s="244">
        <f>SUM(L15+L26)</f>
        <v>67188480</v>
      </c>
    </row>
    <row r="30" spans="1:12" ht="13.5" thickBot="1">
      <c r="A30" s="239"/>
      <c r="B30" s="239"/>
      <c r="C30" s="239"/>
      <c r="D30" s="239"/>
      <c r="E30" s="245"/>
      <c r="F30" s="245"/>
      <c r="G30" s="239"/>
      <c r="H30" s="239"/>
      <c r="I30" s="239"/>
      <c r="J30" s="239"/>
      <c r="K30" s="239"/>
      <c r="L30" s="239"/>
    </row>
    <row r="31" spans="1:5" ht="12.75">
      <c r="A31" s="77" t="s">
        <v>142</v>
      </c>
      <c r="E31" s="24"/>
    </row>
    <row r="32" ht="12.75">
      <c r="A32" s="71" t="s">
        <v>5</v>
      </c>
    </row>
  </sheetData>
  <sheetProtection/>
  <hyperlinks>
    <hyperlink ref="A32" location="Index!A1" display="Índex"/>
  </hyperlinks>
  <printOptions/>
  <pageMargins left="0.7" right="0.7" top="1.0104166666666667" bottom="0.75" header="0.3" footer="0.3"/>
  <pageSetup horizontalDpi="600" verticalDpi="600" orientation="landscape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showGridLines="0" view="pageLayout" workbookViewId="0" topLeftCell="A1">
      <selection activeCell="I34" sqref="I34"/>
    </sheetView>
  </sheetViews>
  <sheetFormatPr defaultColWidth="11.421875" defaultRowHeight="15"/>
  <cols>
    <col min="1" max="1" width="3.421875" style="12" customWidth="1"/>
    <col min="2" max="2" width="20.421875" style="12" customWidth="1"/>
    <col min="3" max="10" width="9.8515625" style="12" bestFit="1" customWidth="1"/>
    <col min="11" max="246" width="11.421875" style="12" customWidth="1"/>
    <col min="247" max="247" width="7.00390625" style="12" customWidth="1"/>
    <col min="248" max="248" width="11.421875" style="12" customWidth="1"/>
    <col min="249" max="249" width="8.57421875" style="12" customWidth="1"/>
    <col min="250" max="16384" width="10.8515625" style="12" bestFit="1" customWidth="1"/>
  </cols>
  <sheetData>
    <row r="1" spans="1:3" ht="15">
      <c r="A1" s="14" t="s">
        <v>152</v>
      </c>
      <c r="C1" s="17"/>
    </row>
    <row r="2" ht="15">
      <c r="A2" s="14" t="s">
        <v>13</v>
      </c>
    </row>
    <row r="3" ht="15">
      <c r="A3" s="14" t="s">
        <v>32</v>
      </c>
    </row>
    <row r="4" ht="15">
      <c r="A4" s="14" t="s">
        <v>246</v>
      </c>
    </row>
    <row r="6" spans="1:3" ht="12.75">
      <c r="A6" s="24"/>
      <c r="B6" s="24"/>
      <c r="C6" s="24"/>
    </row>
    <row r="7" spans="1:10" ht="13.5" thickBot="1">
      <c r="A7" s="124" t="s">
        <v>40</v>
      </c>
      <c r="B7" s="124" t="s">
        <v>16</v>
      </c>
      <c r="C7" s="124">
        <v>2004</v>
      </c>
      <c r="D7" s="124">
        <v>2005</v>
      </c>
      <c r="E7" s="232">
        <v>2006</v>
      </c>
      <c r="F7" s="232">
        <v>2007</v>
      </c>
      <c r="G7" s="232">
        <v>2008</v>
      </c>
      <c r="H7" s="232">
        <v>2009</v>
      </c>
      <c r="I7" s="232">
        <v>2010</v>
      </c>
      <c r="J7" s="232">
        <v>2011</v>
      </c>
    </row>
    <row r="8" spans="1:10" ht="12.75">
      <c r="A8" s="50"/>
      <c r="B8" s="35"/>
      <c r="C8" s="46"/>
      <c r="D8" s="46"/>
      <c r="E8" s="35"/>
      <c r="F8" s="35"/>
      <c r="G8" s="35"/>
      <c r="H8" s="35"/>
      <c r="I8" s="35"/>
      <c r="J8" s="35"/>
    </row>
    <row r="9" spans="1:10" ht="12.75">
      <c r="A9" s="36"/>
      <c r="B9" s="31" t="s">
        <v>17</v>
      </c>
      <c r="C9" s="46"/>
      <c r="D9" s="46"/>
      <c r="E9" s="35"/>
      <c r="F9" s="35"/>
      <c r="G9" s="35"/>
      <c r="H9" s="35"/>
      <c r="I9" s="35"/>
      <c r="J9" s="35"/>
    </row>
    <row r="10" spans="1:10" ht="12.75">
      <c r="A10" s="36"/>
      <c r="B10" s="31"/>
      <c r="C10" s="48"/>
      <c r="D10" s="48"/>
      <c r="E10" s="36"/>
      <c r="F10" s="36"/>
      <c r="G10" s="36"/>
      <c r="H10" s="36"/>
      <c r="I10" s="36"/>
      <c r="J10" s="36"/>
    </row>
    <row r="11" spans="1:10" ht="12.75">
      <c r="A11" s="236">
        <v>1</v>
      </c>
      <c r="B11" s="31" t="s">
        <v>33</v>
      </c>
      <c r="C11" s="246">
        <v>16977000</v>
      </c>
      <c r="D11" s="246">
        <v>17448756</v>
      </c>
      <c r="E11" s="246">
        <v>18003878</v>
      </c>
      <c r="F11" s="246">
        <v>20183288</v>
      </c>
      <c r="G11" s="246">
        <v>20582428</v>
      </c>
      <c r="H11" s="246">
        <v>21616288</v>
      </c>
      <c r="I11" s="246">
        <v>21401669</v>
      </c>
      <c r="J11" s="246">
        <v>19983377</v>
      </c>
    </row>
    <row r="12" spans="1:10" ht="12.75">
      <c r="A12" s="236">
        <v>2</v>
      </c>
      <c r="B12" s="31" t="s">
        <v>34</v>
      </c>
      <c r="C12" s="246">
        <v>14764098</v>
      </c>
      <c r="D12" s="246">
        <v>15870816</v>
      </c>
      <c r="E12" s="246">
        <v>17303724</v>
      </c>
      <c r="F12" s="246">
        <v>18610691</v>
      </c>
      <c r="G12" s="246">
        <v>21560538</v>
      </c>
      <c r="H12" s="246">
        <v>21631359</v>
      </c>
      <c r="I12" s="246">
        <v>23138944</v>
      </c>
      <c r="J12" s="246">
        <v>21600784</v>
      </c>
    </row>
    <row r="13" spans="1:10" ht="12.75">
      <c r="A13" s="236">
        <v>3</v>
      </c>
      <c r="B13" s="31" t="s">
        <v>35</v>
      </c>
      <c r="C13" s="246">
        <v>1220000</v>
      </c>
      <c r="D13" s="246">
        <v>1230243</v>
      </c>
      <c r="E13" s="246">
        <v>1278322</v>
      </c>
      <c r="F13" s="246">
        <v>1572819</v>
      </c>
      <c r="G13" s="246">
        <v>1233446</v>
      </c>
      <c r="H13" s="246">
        <v>1420533</v>
      </c>
      <c r="I13" s="246">
        <v>1170243</v>
      </c>
      <c r="J13" s="246">
        <v>995000</v>
      </c>
    </row>
    <row r="14" spans="1:10" ht="12.75">
      <c r="A14" s="236">
        <v>4</v>
      </c>
      <c r="B14" s="31" t="s">
        <v>21</v>
      </c>
      <c r="C14" s="246">
        <v>1956888</v>
      </c>
      <c r="D14" s="246">
        <v>2851379</v>
      </c>
      <c r="E14" s="246">
        <v>3723703</v>
      </c>
      <c r="F14" s="246">
        <v>4003090</v>
      </c>
      <c r="G14" s="246">
        <v>4408181</v>
      </c>
      <c r="H14" s="246">
        <v>4262995</v>
      </c>
      <c r="I14" s="246">
        <v>4301606</v>
      </c>
      <c r="J14" s="246">
        <v>3808624</v>
      </c>
    </row>
    <row r="15" spans="1:10" ht="12.75">
      <c r="A15" s="236"/>
      <c r="B15" s="36"/>
      <c r="C15" s="246"/>
      <c r="D15" s="247"/>
      <c r="E15" s="247"/>
      <c r="F15" s="247"/>
      <c r="G15" s="246"/>
      <c r="H15" s="247"/>
      <c r="I15" s="247"/>
      <c r="J15" s="247"/>
    </row>
    <row r="16" spans="1:10" ht="12.75">
      <c r="A16" s="33" t="s">
        <v>23</v>
      </c>
      <c r="B16" s="36"/>
      <c r="C16" s="248">
        <v>34917986</v>
      </c>
      <c r="D16" s="248">
        <v>37401194</v>
      </c>
      <c r="E16" s="248">
        <v>40309627</v>
      </c>
      <c r="F16" s="248">
        <v>44369888</v>
      </c>
      <c r="G16" s="248">
        <v>47784593</v>
      </c>
      <c r="H16" s="248">
        <f>SUM(H11:H15)</f>
        <v>48931175</v>
      </c>
      <c r="I16" s="248">
        <f>SUM(I11:I15)</f>
        <v>50012462</v>
      </c>
      <c r="J16" s="248">
        <f>SUM(J11:J15)</f>
        <v>46387785</v>
      </c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3"/>
      <c r="C18" s="248"/>
      <c r="D18" s="247"/>
      <c r="E18" s="247"/>
      <c r="F18" s="247"/>
      <c r="G18" s="246"/>
      <c r="H18" s="247"/>
      <c r="I18" s="247"/>
      <c r="J18" s="247"/>
    </row>
    <row r="19" spans="1:10" ht="12.75">
      <c r="A19" s="48"/>
      <c r="B19" s="31" t="s">
        <v>24</v>
      </c>
      <c r="C19" s="248"/>
      <c r="D19" s="247"/>
      <c r="E19" s="247"/>
      <c r="F19" s="247"/>
      <c r="G19" s="246"/>
      <c r="H19" s="247"/>
      <c r="I19" s="247"/>
      <c r="J19" s="247"/>
    </row>
    <row r="20" spans="1:10" ht="12.75">
      <c r="A20" s="48"/>
      <c r="B20" s="31"/>
      <c r="C20" s="248"/>
      <c r="D20" s="247"/>
      <c r="E20" s="247"/>
      <c r="F20" s="247"/>
      <c r="G20" s="246"/>
      <c r="H20" s="247"/>
      <c r="I20" s="247"/>
      <c r="J20" s="247"/>
    </row>
    <row r="21" spans="1:10" ht="12.75">
      <c r="A21" s="236">
        <v>6</v>
      </c>
      <c r="B21" s="31" t="s">
        <v>36</v>
      </c>
      <c r="C21" s="246">
        <v>2750000</v>
      </c>
      <c r="D21" s="246">
        <v>2961600</v>
      </c>
      <c r="E21" s="246">
        <v>5062000</v>
      </c>
      <c r="F21" s="246">
        <v>9685500</v>
      </c>
      <c r="G21" s="246">
        <v>6595155</v>
      </c>
      <c r="H21" s="246">
        <v>4698500</v>
      </c>
      <c r="I21" s="246">
        <v>8802864</v>
      </c>
      <c r="J21" s="246">
        <v>8545860</v>
      </c>
    </row>
    <row r="22" spans="1:10" ht="12.75">
      <c r="A22" s="236">
        <v>7</v>
      </c>
      <c r="B22" s="31" t="s">
        <v>26</v>
      </c>
      <c r="C22" s="246">
        <v>1050000</v>
      </c>
      <c r="D22" s="246">
        <v>3135819</v>
      </c>
      <c r="E22" s="246">
        <v>2322666</v>
      </c>
      <c r="F22" s="246">
        <v>3114500</v>
      </c>
      <c r="G22" s="246">
        <v>3553501</v>
      </c>
      <c r="H22" s="246">
        <v>6166172</v>
      </c>
      <c r="I22" s="246">
        <v>7251064</v>
      </c>
      <c r="J22" s="246">
        <v>200000</v>
      </c>
    </row>
    <row r="23" spans="1:10" ht="12.75">
      <c r="A23" s="236">
        <v>8</v>
      </c>
      <c r="B23" s="31" t="s">
        <v>37</v>
      </c>
      <c r="C23" s="246">
        <v>20000</v>
      </c>
      <c r="D23" s="246">
        <v>19200</v>
      </c>
      <c r="E23" s="246">
        <v>19200</v>
      </c>
      <c r="F23" s="246">
        <v>19200</v>
      </c>
      <c r="G23" s="246">
        <v>19200</v>
      </c>
      <c r="H23" s="246">
        <v>19200</v>
      </c>
      <c r="I23" s="246">
        <v>19200</v>
      </c>
      <c r="J23" s="246">
        <v>19200</v>
      </c>
    </row>
    <row r="24" spans="1:10" ht="12.75">
      <c r="A24" s="236">
        <v>9</v>
      </c>
      <c r="B24" s="31" t="s">
        <v>38</v>
      </c>
      <c r="C24" s="246">
        <v>3982014</v>
      </c>
      <c r="D24" s="246">
        <v>3872187</v>
      </c>
      <c r="E24" s="246">
        <v>3606507</v>
      </c>
      <c r="F24" s="246">
        <v>3350912</v>
      </c>
      <c r="G24" s="246">
        <v>3122551</v>
      </c>
      <c r="H24" s="246">
        <v>2895953</v>
      </c>
      <c r="I24" s="246">
        <v>2889410</v>
      </c>
      <c r="J24" s="246">
        <v>3207155</v>
      </c>
    </row>
    <row r="25" spans="1:10" ht="12.75">
      <c r="A25" s="31"/>
      <c r="B25" s="31"/>
      <c r="C25" s="36"/>
      <c r="D25" s="36"/>
      <c r="E25" s="247"/>
      <c r="F25" s="247"/>
      <c r="G25" s="246"/>
      <c r="H25" s="247"/>
      <c r="I25" s="247"/>
      <c r="J25" s="247"/>
    </row>
    <row r="26" spans="1:10" ht="12.75">
      <c r="A26" s="31" t="s">
        <v>29</v>
      </c>
      <c r="B26" s="36"/>
      <c r="C26" s="248">
        <v>7802014</v>
      </c>
      <c r="D26" s="248">
        <f>SUM(D21:D24)</f>
        <v>9988806</v>
      </c>
      <c r="E26" s="248">
        <f aca="true" t="shared" si="0" ref="E26:J26">SUM(E21:E25)</f>
        <v>11010373</v>
      </c>
      <c r="F26" s="248">
        <f t="shared" si="0"/>
        <v>16170112</v>
      </c>
      <c r="G26" s="248">
        <f t="shared" si="0"/>
        <v>13290407</v>
      </c>
      <c r="H26" s="248">
        <f t="shared" si="0"/>
        <v>13779825</v>
      </c>
      <c r="I26" s="248">
        <f t="shared" si="0"/>
        <v>18962538</v>
      </c>
      <c r="J26" s="248">
        <f t="shared" si="0"/>
        <v>11972215</v>
      </c>
    </row>
    <row r="27" spans="1:10" ht="12.75">
      <c r="A27" s="31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5"/>
      <c r="B28" s="35"/>
      <c r="C28" s="249"/>
      <c r="D28" s="248"/>
      <c r="E28" s="248"/>
      <c r="F28" s="248"/>
      <c r="G28" s="248"/>
      <c r="H28" s="247"/>
      <c r="I28" s="247"/>
      <c r="J28" s="247"/>
    </row>
    <row r="29" spans="1:10" ht="12.75">
      <c r="A29" s="36"/>
      <c r="B29" s="31" t="s">
        <v>39</v>
      </c>
      <c r="C29" s="248">
        <v>42720000</v>
      </c>
      <c r="D29" s="248">
        <f>D16+D26</f>
        <v>47390000</v>
      </c>
      <c r="E29" s="248">
        <f>E16+E26</f>
        <v>51320000</v>
      </c>
      <c r="F29" s="248">
        <f>F16+F26</f>
        <v>60540000</v>
      </c>
      <c r="G29" s="248">
        <v>61075000</v>
      </c>
      <c r="H29" s="248">
        <f>H16+H26</f>
        <v>62711000</v>
      </c>
      <c r="I29" s="248">
        <f>I16+I26</f>
        <v>68975000</v>
      </c>
      <c r="J29" s="248">
        <f>J16+J26</f>
        <v>58360000</v>
      </c>
    </row>
    <row r="30" spans="1:10" ht="12.7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3.5" thickBot="1">
      <c r="A31" s="239"/>
      <c r="B31" s="239"/>
      <c r="C31" s="239"/>
      <c r="D31" s="239"/>
      <c r="E31" s="239"/>
      <c r="F31" s="239"/>
      <c r="G31" s="197"/>
      <c r="H31" s="239"/>
      <c r="I31" s="239"/>
      <c r="J31" s="239"/>
    </row>
    <row r="32" spans="1:4" ht="12.75">
      <c r="A32" s="77" t="s">
        <v>142</v>
      </c>
      <c r="D32" s="24"/>
    </row>
    <row r="33" ht="12.75">
      <c r="A33" s="71" t="s">
        <v>5</v>
      </c>
    </row>
  </sheetData>
  <sheetProtection/>
  <hyperlinks>
    <hyperlink ref="A33" location="Index!A1" display="Índex"/>
  </hyperlinks>
  <printOptions/>
  <pageMargins left="0.7" right="0.7" top="1.0104166666666667" bottom="0.75" header="0.3" footer="0.3"/>
  <pageSetup horizontalDpi="600" verticalDpi="600" orientation="landscape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"/>
  <sheetViews>
    <sheetView showGridLines="0" view="pageLayout" workbookViewId="0" topLeftCell="A1">
      <selection activeCell="M13" sqref="M13"/>
    </sheetView>
  </sheetViews>
  <sheetFormatPr defaultColWidth="11.421875" defaultRowHeight="15"/>
  <cols>
    <col min="1" max="1" width="4.00390625" style="12" customWidth="1"/>
    <col min="2" max="2" width="11.8515625" style="12" customWidth="1"/>
    <col min="3" max="3" width="9.8515625" style="12" customWidth="1"/>
    <col min="4" max="12" width="9.8515625" style="12" bestFit="1" customWidth="1"/>
    <col min="13" max="249" width="11.421875" style="12" customWidth="1"/>
    <col min="250" max="250" width="4.00390625" style="12" customWidth="1"/>
    <col min="251" max="251" width="11.8515625" style="12" customWidth="1"/>
    <col min="252" max="252" width="9.8515625" style="12" customWidth="1"/>
    <col min="253" max="16384" width="8.7109375" style="12" bestFit="1" customWidth="1"/>
  </cols>
  <sheetData>
    <row r="1" spans="1:8" ht="15">
      <c r="A1" s="14" t="s">
        <v>153</v>
      </c>
      <c r="H1" s="17"/>
    </row>
    <row r="2" ht="15">
      <c r="A2" s="14" t="s">
        <v>13</v>
      </c>
    </row>
    <row r="3" ht="15">
      <c r="A3" s="14" t="s">
        <v>32</v>
      </c>
    </row>
    <row r="4" ht="15">
      <c r="A4" s="14" t="s">
        <v>245</v>
      </c>
    </row>
    <row r="6" spans="1:4" ht="12.75">
      <c r="A6" s="24"/>
      <c r="B6" s="24"/>
      <c r="C6" s="24"/>
      <c r="D6" s="24"/>
    </row>
    <row r="7" spans="1:12" ht="13.5" thickBot="1">
      <c r="A7" s="124" t="s">
        <v>40</v>
      </c>
      <c r="B7" s="124" t="s">
        <v>16</v>
      </c>
      <c r="C7" s="125"/>
      <c r="D7" s="232">
        <v>2012</v>
      </c>
      <c r="E7" s="232">
        <v>2013</v>
      </c>
      <c r="F7" s="232">
        <v>2014</v>
      </c>
      <c r="G7" s="232">
        <v>2015</v>
      </c>
      <c r="H7" s="119">
        <v>2016</v>
      </c>
      <c r="I7" s="119">
        <v>2017</v>
      </c>
      <c r="J7" s="119">
        <v>2018</v>
      </c>
      <c r="K7" s="119">
        <v>2019</v>
      </c>
      <c r="L7" s="119">
        <v>2020</v>
      </c>
    </row>
    <row r="8" spans="1:12" ht="12.75">
      <c r="A8" s="50"/>
      <c r="B8" s="35"/>
      <c r="C8" s="35"/>
      <c r="D8" s="35"/>
      <c r="E8" s="35"/>
      <c r="F8" s="35"/>
      <c r="G8" s="36"/>
      <c r="H8" s="35"/>
      <c r="I8" s="36"/>
      <c r="J8" s="36"/>
      <c r="K8" s="36"/>
      <c r="L8" s="36"/>
    </row>
    <row r="9" spans="1:12" ht="12.75">
      <c r="A9" s="36"/>
      <c r="B9" s="31" t="s">
        <v>17</v>
      </c>
      <c r="C9" s="36"/>
      <c r="D9" s="35"/>
      <c r="E9" s="35"/>
      <c r="F9" s="35"/>
      <c r="G9" s="35"/>
      <c r="H9" s="35"/>
      <c r="I9" s="36"/>
      <c r="J9" s="36"/>
      <c r="K9" s="36"/>
      <c r="L9" s="36"/>
    </row>
    <row r="10" spans="1:12" ht="12.75">
      <c r="A10" s="36"/>
      <c r="B10" s="31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2.75">
      <c r="A11" s="236">
        <v>1</v>
      </c>
      <c r="B11" s="31" t="s">
        <v>33</v>
      </c>
      <c r="C11" s="31"/>
      <c r="D11" s="246">
        <v>20643633</v>
      </c>
      <c r="E11" s="246">
        <v>20500000</v>
      </c>
      <c r="F11" s="246">
        <v>20398000</v>
      </c>
      <c r="G11" s="246">
        <v>20231200</v>
      </c>
      <c r="H11" s="39">
        <v>20433000</v>
      </c>
      <c r="I11" s="39">
        <v>20433000</v>
      </c>
      <c r="J11" s="39">
        <v>20885000</v>
      </c>
      <c r="K11" s="39">
        <v>22198000</v>
      </c>
      <c r="L11" s="39">
        <v>23000000</v>
      </c>
    </row>
    <row r="12" spans="1:12" ht="12.75">
      <c r="A12" s="236">
        <v>2</v>
      </c>
      <c r="B12" s="31" t="s">
        <v>34</v>
      </c>
      <c r="C12" s="31"/>
      <c r="D12" s="246">
        <v>20925272</v>
      </c>
      <c r="E12" s="246">
        <v>19797954</v>
      </c>
      <c r="F12" s="246">
        <v>21297594</v>
      </c>
      <c r="G12" s="246">
        <v>20809382</v>
      </c>
      <c r="H12" s="39">
        <v>20656436</v>
      </c>
      <c r="I12" s="39">
        <v>22548266</v>
      </c>
      <c r="J12" s="39">
        <v>23130781</v>
      </c>
      <c r="K12" s="39">
        <v>24183829</v>
      </c>
      <c r="L12" s="39">
        <v>24987418.28</v>
      </c>
    </row>
    <row r="13" spans="1:12" ht="12.75">
      <c r="A13" s="236">
        <v>3</v>
      </c>
      <c r="B13" s="31" t="s">
        <v>35</v>
      </c>
      <c r="C13" s="31"/>
      <c r="D13" s="246">
        <v>1135000</v>
      </c>
      <c r="E13" s="246">
        <v>1400337</v>
      </c>
      <c r="F13" s="246">
        <v>1406120</v>
      </c>
      <c r="G13" s="246">
        <v>1100000</v>
      </c>
      <c r="H13" s="39">
        <v>1050000</v>
      </c>
      <c r="I13" s="39">
        <v>1220425</v>
      </c>
      <c r="J13" s="39">
        <v>694958</v>
      </c>
      <c r="K13" s="39">
        <v>336545</v>
      </c>
      <c r="L13" s="39">
        <v>250000</v>
      </c>
    </row>
    <row r="14" spans="1:12" ht="12.75">
      <c r="A14" s="236">
        <v>4</v>
      </c>
      <c r="B14" s="31" t="s">
        <v>21</v>
      </c>
      <c r="C14" s="31"/>
      <c r="D14" s="246">
        <v>4253024</v>
      </c>
      <c r="E14" s="246">
        <v>5111861</v>
      </c>
      <c r="F14" s="246">
        <v>5635742</v>
      </c>
      <c r="G14" s="246">
        <v>6434066</v>
      </c>
      <c r="H14" s="39">
        <v>7938813</v>
      </c>
      <c r="I14" s="39">
        <v>8700575</v>
      </c>
      <c r="J14" s="39">
        <v>9299414</v>
      </c>
      <c r="K14" s="39">
        <v>9969046</v>
      </c>
      <c r="L14" s="39">
        <v>10553190.32</v>
      </c>
    </row>
    <row r="15" spans="1:12" ht="12.75">
      <c r="A15" s="236">
        <v>5</v>
      </c>
      <c r="B15" s="251" t="s">
        <v>41</v>
      </c>
      <c r="C15" s="252"/>
      <c r="D15" s="247"/>
      <c r="E15" s="246">
        <v>1388564</v>
      </c>
      <c r="F15" s="246"/>
      <c r="G15" s="246">
        <v>700000</v>
      </c>
      <c r="H15" s="39">
        <v>600000</v>
      </c>
      <c r="I15" s="39">
        <v>558651</v>
      </c>
      <c r="J15" s="39">
        <v>490000</v>
      </c>
      <c r="K15" s="39">
        <v>486801</v>
      </c>
      <c r="L15" s="39">
        <v>360999.4</v>
      </c>
    </row>
    <row r="16" spans="1:12" ht="12.75">
      <c r="A16" s="236"/>
      <c r="B16" s="252"/>
      <c r="C16" s="252"/>
      <c r="D16" s="247"/>
      <c r="E16" s="36"/>
      <c r="F16" s="36"/>
      <c r="G16" s="36"/>
      <c r="H16" s="39"/>
      <c r="I16" s="39"/>
      <c r="J16" s="39"/>
      <c r="K16" s="39"/>
      <c r="L16" s="39"/>
    </row>
    <row r="17" spans="1:12" ht="12.75">
      <c r="A17" s="236"/>
      <c r="B17" s="33" t="s">
        <v>23</v>
      </c>
      <c r="C17" s="36"/>
      <c r="D17" s="248">
        <f>SUM(D11:D15)</f>
        <v>46956929</v>
      </c>
      <c r="E17" s="248">
        <f>SUM(E11:E15)</f>
        <v>48198716</v>
      </c>
      <c r="F17" s="248">
        <v>48737456</v>
      </c>
      <c r="G17" s="248">
        <v>49274648</v>
      </c>
      <c r="H17" s="243">
        <f>SUM(H11:H16)</f>
        <v>50678249</v>
      </c>
      <c r="I17" s="243">
        <f>SUM(I11:I16)</f>
        <v>53460917</v>
      </c>
      <c r="J17" s="243">
        <f>SUM(J11:J16)</f>
        <v>54500153</v>
      </c>
      <c r="K17" s="243">
        <f>SUM(K11:K16)</f>
        <v>57174221</v>
      </c>
      <c r="L17" s="243">
        <v>59151608</v>
      </c>
    </row>
    <row r="18" spans="1:12" ht="12.75">
      <c r="A18" s="36"/>
      <c r="B18" s="33"/>
      <c r="C18" s="36"/>
      <c r="D18" s="247"/>
      <c r="E18" s="247"/>
      <c r="F18" s="247"/>
      <c r="G18" s="36"/>
      <c r="H18" s="39"/>
      <c r="I18" s="36"/>
      <c r="J18" s="36"/>
      <c r="K18" s="36"/>
      <c r="L18" s="36"/>
    </row>
    <row r="19" spans="1:12" ht="12.75">
      <c r="A19" s="36"/>
      <c r="B19" s="33"/>
      <c r="C19" s="36"/>
      <c r="D19" s="247"/>
      <c r="E19" s="247"/>
      <c r="F19" s="247"/>
      <c r="G19" s="36"/>
      <c r="H19" s="39"/>
      <c r="I19" s="36"/>
      <c r="J19" s="36"/>
      <c r="K19" s="36"/>
      <c r="L19" s="36"/>
    </row>
    <row r="20" spans="1:12" ht="12.75">
      <c r="A20" s="48"/>
      <c r="B20" s="31" t="s">
        <v>24</v>
      </c>
      <c r="C20" s="36"/>
      <c r="D20" s="247"/>
      <c r="E20" s="247"/>
      <c r="F20" s="247"/>
      <c r="G20" s="36"/>
      <c r="H20" s="39"/>
      <c r="I20" s="36"/>
      <c r="J20" s="36"/>
      <c r="K20" s="36"/>
      <c r="L20" s="36"/>
    </row>
    <row r="21" spans="1:12" ht="12.75">
      <c r="A21" s="48"/>
      <c r="B21" s="31"/>
      <c r="C21" s="36"/>
      <c r="D21" s="247"/>
      <c r="E21" s="247"/>
      <c r="F21" s="247"/>
      <c r="G21" s="36"/>
      <c r="H21" s="39"/>
      <c r="I21" s="36"/>
      <c r="J21" s="36"/>
      <c r="K21" s="36"/>
      <c r="L21" s="36"/>
    </row>
    <row r="22" spans="1:12" ht="12.75">
      <c r="A22" s="236">
        <v>6</v>
      </c>
      <c r="B22" s="31" t="s">
        <v>36</v>
      </c>
      <c r="C22" s="31"/>
      <c r="D22" s="246">
        <v>6218681</v>
      </c>
      <c r="E22" s="246">
        <v>7614439</v>
      </c>
      <c r="F22" s="246">
        <v>13802566</v>
      </c>
      <c r="G22" s="246">
        <v>6728215</v>
      </c>
      <c r="H22" s="39">
        <v>7036314</v>
      </c>
      <c r="I22" s="39">
        <v>5856426</v>
      </c>
      <c r="J22" s="39">
        <v>8302527</v>
      </c>
      <c r="K22" s="39">
        <v>4979727</v>
      </c>
      <c r="L22" s="39">
        <v>3649442</v>
      </c>
    </row>
    <row r="23" spans="1:12" ht="12.75">
      <c r="A23" s="236">
        <v>7</v>
      </c>
      <c r="B23" s="31" t="s">
        <v>26</v>
      </c>
      <c r="C23" s="31"/>
      <c r="D23" s="246">
        <v>200000</v>
      </c>
      <c r="E23" s="246">
        <v>343000</v>
      </c>
      <c r="F23" s="246">
        <v>343000</v>
      </c>
      <c r="G23" s="246">
        <v>343000</v>
      </c>
      <c r="H23" s="39">
        <v>343000</v>
      </c>
      <c r="I23" s="39">
        <v>408340</v>
      </c>
      <c r="J23" s="39">
        <v>874732</v>
      </c>
      <c r="K23" s="39">
        <v>910152</v>
      </c>
      <c r="L23" s="39">
        <v>2345830</v>
      </c>
    </row>
    <row r="24" spans="1:12" ht="12.75">
      <c r="A24" s="236">
        <v>8</v>
      </c>
      <c r="B24" s="31" t="s">
        <v>37</v>
      </c>
      <c r="C24" s="31"/>
      <c r="D24" s="246">
        <v>19200</v>
      </c>
      <c r="E24" s="246">
        <v>19200</v>
      </c>
      <c r="F24" s="246">
        <v>19200</v>
      </c>
      <c r="G24" s="246">
        <v>19200</v>
      </c>
      <c r="H24" s="39">
        <v>19200</v>
      </c>
      <c r="I24" s="39">
        <v>19200</v>
      </c>
      <c r="J24" s="39">
        <v>20600</v>
      </c>
      <c r="K24" s="39">
        <v>146600</v>
      </c>
      <c r="L24" s="39">
        <v>46600</v>
      </c>
    </row>
    <row r="25" spans="1:12" ht="12.75">
      <c r="A25" s="236">
        <v>9</v>
      </c>
      <c r="B25" s="31" t="s">
        <v>38</v>
      </c>
      <c r="C25" s="31"/>
      <c r="D25" s="246">
        <v>3756190</v>
      </c>
      <c r="E25" s="246">
        <v>4075188</v>
      </c>
      <c r="F25" s="246">
        <v>2952431</v>
      </c>
      <c r="G25" s="246">
        <v>3564478</v>
      </c>
      <c r="H25" s="39">
        <v>3799244</v>
      </c>
      <c r="I25" s="39">
        <v>3916999</v>
      </c>
      <c r="J25" s="39">
        <v>4203446</v>
      </c>
      <c r="K25" s="39">
        <v>2127540</v>
      </c>
      <c r="L25" s="39">
        <v>1995000</v>
      </c>
    </row>
    <row r="26" spans="1:12" ht="12.75">
      <c r="A26" s="31"/>
      <c r="B26" s="31"/>
      <c r="C26" s="36"/>
      <c r="D26" s="247"/>
      <c r="E26" s="247"/>
      <c r="F26" s="247"/>
      <c r="G26" s="36"/>
      <c r="H26" s="39"/>
      <c r="I26" s="39"/>
      <c r="J26" s="39"/>
      <c r="K26" s="39"/>
      <c r="L26" s="39"/>
    </row>
    <row r="27" spans="1:12" ht="12.75">
      <c r="A27" s="31"/>
      <c r="B27" s="31" t="s">
        <v>42</v>
      </c>
      <c r="C27" s="36"/>
      <c r="D27" s="248">
        <f>SUM(D22:D26)</f>
        <v>10194071</v>
      </c>
      <c r="E27" s="248">
        <f>SUM(E22:E26)</f>
        <v>12051827</v>
      </c>
      <c r="F27" s="248">
        <v>17117197</v>
      </c>
      <c r="G27" s="248">
        <v>10654893</v>
      </c>
      <c r="H27" s="243">
        <f>SUM(H22:H26)</f>
        <v>11197758</v>
      </c>
      <c r="I27" s="243">
        <f>SUM(I22:I26)</f>
        <v>10200965</v>
      </c>
      <c r="J27" s="243">
        <f>SUM(J22:J26)</f>
        <v>13401305</v>
      </c>
      <c r="K27" s="243">
        <f>SUM(K22:K26)</f>
        <v>8164019</v>
      </c>
      <c r="L27" s="243">
        <f>SUM(L22:L25)</f>
        <v>8036872</v>
      </c>
    </row>
    <row r="28" spans="1:12" ht="12.75">
      <c r="A28" s="50"/>
      <c r="B28" s="50"/>
      <c r="C28" s="35"/>
      <c r="D28" s="247"/>
      <c r="E28" s="247"/>
      <c r="F28" s="247"/>
      <c r="G28" s="36"/>
      <c r="H28" s="39"/>
      <c r="I28" s="36"/>
      <c r="J28" s="36"/>
      <c r="K28" s="36"/>
      <c r="L28" s="36"/>
    </row>
    <row r="29" spans="1:12" ht="12.75">
      <c r="A29" s="36"/>
      <c r="B29" s="36"/>
      <c r="C29" s="36"/>
      <c r="D29" s="247"/>
      <c r="E29" s="247"/>
      <c r="F29" s="247"/>
      <c r="G29" s="36"/>
      <c r="H29" s="39"/>
      <c r="I29" s="36"/>
      <c r="J29" s="36"/>
      <c r="K29" s="36"/>
      <c r="L29" s="36"/>
    </row>
    <row r="30" spans="1:12" ht="12.75">
      <c r="A30" s="36"/>
      <c r="B30" s="31" t="s">
        <v>39</v>
      </c>
      <c r="C30" s="36"/>
      <c r="D30" s="248">
        <f>D17+D27</f>
        <v>57151000</v>
      </c>
      <c r="E30" s="248">
        <f>E17+E27</f>
        <v>60250543</v>
      </c>
      <c r="F30" s="248">
        <v>65854653</v>
      </c>
      <c r="G30" s="243">
        <f>G17+G27</f>
        <v>59929541</v>
      </c>
      <c r="H30" s="243">
        <f>H17+H27</f>
        <v>61876007</v>
      </c>
      <c r="I30" s="243">
        <v>63661882</v>
      </c>
      <c r="J30" s="243">
        <f>SUM(J17+J27)</f>
        <v>67901458</v>
      </c>
      <c r="K30" s="243">
        <f>SUM(K17+K27)</f>
        <v>65338240</v>
      </c>
      <c r="L30" s="243">
        <f>SUM(L17+L27)</f>
        <v>67188480</v>
      </c>
    </row>
    <row r="31" spans="1:12" ht="12.75">
      <c r="A31" s="50"/>
      <c r="B31" s="35"/>
      <c r="C31" s="35"/>
      <c r="D31" s="35"/>
      <c r="E31" s="250"/>
      <c r="F31" s="35"/>
      <c r="G31" s="35"/>
      <c r="H31" s="35"/>
      <c r="I31" s="35"/>
      <c r="J31" s="36"/>
      <c r="K31" s="36"/>
      <c r="L31" s="36"/>
    </row>
    <row r="32" spans="1:12" ht="13.5" thickBot="1">
      <c r="A32" s="239"/>
      <c r="B32" s="239"/>
      <c r="C32" s="239"/>
      <c r="D32" s="239"/>
      <c r="E32" s="245"/>
      <c r="F32" s="239"/>
      <c r="G32" s="239"/>
      <c r="H32" s="239"/>
      <c r="I32" s="239"/>
      <c r="J32" s="239"/>
      <c r="K32" s="239"/>
      <c r="L32" s="239"/>
    </row>
    <row r="33" spans="1:3" ht="12.75">
      <c r="A33" s="77" t="s">
        <v>142</v>
      </c>
      <c r="B33" s="23"/>
      <c r="C33" s="23"/>
    </row>
    <row r="34" ht="12.75">
      <c r="A34" s="71" t="s">
        <v>5</v>
      </c>
    </row>
  </sheetData>
  <sheetProtection/>
  <mergeCells count="1">
    <mergeCell ref="B15:C16"/>
  </mergeCells>
  <hyperlinks>
    <hyperlink ref="A34" location="Index!A1" display="Índex"/>
  </hyperlinks>
  <printOptions/>
  <pageMargins left="0.7" right="0.7" top="1.0104166666666667" bottom="0.75" header="0.3" footer="0.3"/>
  <pageSetup horizontalDpi="600" verticalDpi="600" orientation="landscape" paperSize="9" r:id="rId2"/>
  <headerFooter>
    <oddFooter>&amp;L&amp;G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showGridLines="0" view="pageLayout" workbookViewId="0" topLeftCell="A1">
      <selection activeCell="D42" sqref="D42"/>
    </sheetView>
  </sheetViews>
  <sheetFormatPr defaultColWidth="11.421875" defaultRowHeight="15"/>
  <cols>
    <col min="1" max="1" width="9.7109375" style="12" customWidth="1"/>
    <col min="2" max="2" width="14.7109375" style="12" customWidth="1"/>
    <col min="3" max="3" width="9.8515625" style="12" customWidth="1"/>
    <col min="4" max="4" width="14.7109375" style="12" customWidth="1"/>
    <col min="5" max="5" width="11.140625" style="12" bestFit="1" customWidth="1"/>
    <col min="6" max="6" width="12.57421875" style="12" customWidth="1"/>
    <col min="7" max="7" width="10.28125" style="12" customWidth="1"/>
    <col min="8" max="16384" width="11.421875" style="12" customWidth="1"/>
  </cols>
  <sheetData>
    <row r="1" spans="1:7" ht="15">
      <c r="A1" s="14" t="s">
        <v>164</v>
      </c>
      <c r="F1" s="29"/>
      <c r="G1" s="17"/>
    </row>
    <row r="2" spans="1:6" ht="15">
      <c r="A2" s="14" t="s">
        <v>6</v>
      </c>
      <c r="F2" s="29"/>
    </row>
    <row r="3" spans="1:6" ht="15">
      <c r="A3" s="14" t="s">
        <v>43</v>
      </c>
      <c r="F3" s="29"/>
    </row>
    <row r="4" spans="1:6" ht="15">
      <c r="A4" s="37">
        <v>2020</v>
      </c>
      <c r="F4" s="29"/>
    </row>
    <row r="5" spans="1:6" ht="12.75">
      <c r="A5" s="24"/>
      <c r="B5" s="24"/>
      <c r="C5" s="24"/>
      <c r="D5" s="24"/>
      <c r="E5" s="24"/>
      <c r="F5" s="34"/>
    </row>
    <row r="6" spans="1:6" ht="51.75" thickBot="1">
      <c r="A6" s="122" t="s">
        <v>15</v>
      </c>
      <c r="B6" s="122" t="s">
        <v>16</v>
      </c>
      <c r="C6" s="126"/>
      <c r="D6" s="127" t="s">
        <v>9</v>
      </c>
      <c r="E6" s="137" t="s">
        <v>199</v>
      </c>
      <c r="F6" s="137" t="s">
        <v>213</v>
      </c>
    </row>
    <row r="7" spans="1:6" ht="12.75">
      <c r="A7" s="27"/>
      <c r="B7" s="24"/>
      <c r="C7" s="24"/>
      <c r="D7" s="38"/>
      <c r="E7" s="24"/>
      <c r="F7" s="24"/>
    </row>
    <row r="8" spans="2:6" ht="12.75">
      <c r="B8" s="19" t="s">
        <v>17</v>
      </c>
      <c r="D8" s="18"/>
      <c r="E8" s="24"/>
      <c r="F8" s="24"/>
    </row>
    <row r="9" spans="2:6" ht="12.75">
      <c r="B9" s="19"/>
      <c r="D9" s="18"/>
      <c r="E9" s="24"/>
      <c r="F9" s="24"/>
    </row>
    <row r="10" spans="1:6" ht="12.75">
      <c r="A10" s="28">
        <v>1</v>
      </c>
      <c r="B10" s="12" t="s">
        <v>18</v>
      </c>
      <c r="D10" s="20">
        <v>34231000</v>
      </c>
      <c r="E10" s="20">
        <v>0</v>
      </c>
      <c r="F10" s="20">
        <v>0</v>
      </c>
    </row>
    <row r="11" spans="1:6" ht="12.75">
      <c r="A11" s="28">
        <v>2</v>
      </c>
      <c r="B11" s="12" t="s">
        <v>19</v>
      </c>
      <c r="D11" s="20">
        <v>450000</v>
      </c>
      <c r="E11" s="20">
        <v>0</v>
      </c>
      <c r="F11" s="20">
        <v>0</v>
      </c>
    </row>
    <row r="12" spans="1:6" ht="12.75">
      <c r="A12" s="28">
        <v>3</v>
      </c>
      <c r="B12" s="12" t="s">
        <v>20</v>
      </c>
      <c r="D12" s="20">
        <v>6703500</v>
      </c>
      <c r="E12" s="20">
        <v>55000</v>
      </c>
      <c r="F12" s="20">
        <v>31435161.3</v>
      </c>
    </row>
    <row r="13" spans="1:6" ht="12.75">
      <c r="A13" s="28">
        <v>4</v>
      </c>
      <c r="B13" s="12" t="s">
        <v>21</v>
      </c>
      <c r="D13" s="20">
        <v>20833344</v>
      </c>
      <c r="E13" s="20">
        <v>676277.58</v>
      </c>
      <c r="F13" s="20">
        <v>5524610.32</v>
      </c>
    </row>
    <row r="14" spans="1:6" ht="12.75">
      <c r="A14" s="28">
        <v>5</v>
      </c>
      <c r="B14" s="12" t="s">
        <v>22</v>
      </c>
      <c r="D14" s="20">
        <v>583800</v>
      </c>
      <c r="E14" s="20">
        <v>0</v>
      </c>
      <c r="F14" s="20">
        <v>10</v>
      </c>
    </row>
    <row r="15" spans="1:6" ht="12.75">
      <c r="A15" s="28"/>
      <c r="D15" s="39"/>
      <c r="E15" s="39"/>
      <c r="F15" s="39"/>
    </row>
    <row r="16" spans="1:6" ht="12.75">
      <c r="A16" s="40" t="s">
        <v>45</v>
      </c>
      <c r="D16" s="41">
        <v>62801644</v>
      </c>
      <c r="E16" s="41">
        <f>SUM(E10:E15)</f>
        <v>731277.58</v>
      </c>
      <c r="F16" s="41">
        <f>SUM(F10:F15)</f>
        <v>36959781.620000005</v>
      </c>
    </row>
    <row r="17" spans="2:6" ht="12.75">
      <c r="B17" s="40"/>
      <c r="D17" s="39"/>
      <c r="E17" s="39"/>
      <c r="F17" s="39"/>
    </row>
    <row r="18" spans="2:6" ht="12.75">
      <c r="B18" s="40"/>
      <c r="D18" s="39"/>
      <c r="E18" s="39"/>
      <c r="F18" s="39"/>
    </row>
    <row r="19" spans="2:6" ht="12.75">
      <c r="B19" s="40"/>
      <c r="D19" s="39"/>
      <c r="E19" s="39"/>
      <c r="F19" s="39"/>
    </row>
    <row r="20" spans="1:6" ht="12.75">
      <c r="A20" s="29"/>
      <c r="B20" s="19" t="s">
        <v>24</v>
      </c>
      <c r="D20" s="39"/>
      <c r="E20" s="39"/>
      <c r="F20" s="39"/>
    </row>
    <row r="21" spans="1:6" ht="12.75">
      <c r="A21" s="29"/>
      <c r="B21" s="19"/>
      <c r="D21" s="39"/>
      <c r="E21" s="39"/>
      <c r="F21" s="39"/>
    </row>
    <row r="22" spans="1:6" ht="12.75">
      <c r="A22" s="28">
        <v>6</v>
      </c>
      <c r="B22" s="32" t="s">
        <v>46</v>
      </c>
      <c r="D22" s="20">
        <v>0</v>
      </c>
      <c r="E22" s="20">
        <v>0</v>
      </c>
      <c r="F22" s="20"/>
    </row>
    <row r="23" spans="1:6" ht="12.75">
      <c r="A23" s="28">
        <v>7</v>
      </c>
      <c r="B23" s="12" t="s">
        <v>26</v>
      </c>
      <c r="D23" s="20">
        <v>1662236</v>
      </c>
      <c r="E23" s="20">
        <v>0</v>
      </c>
      <c r="F23" s="20">
        <v>0</v>
      </c>
    </row>
    <row r="24" spans="1:6" ht="12.75">
      <c r="A24" s="28">
        <v>8</v>
      </c>
      <c r="B24" s="12" t="s">
        <v>27</v>
      </c>
      <c r="D24" s="20">
        <v>600</v>
      </c>
      <c r="E24" s="20">
        <v>0</v>
      </c>
      <c r="F24" s="20">
        <v>0</v>
      </c>
    </row>
    <row r="25" spans="1:6" ht="12.75">
      <c r="A25" s="28">
        <v>9</v>
      </c>
      <c r="B25" s="12" t="s">
        <v>28</v>
      </c>
      <c r="D25" s="20">
        <v>2724000</v>
      </c>
      <c r="E25" s="20">
        <v>0</v>
      </c>
      <c r="F25" s="20">
        <v>0</v>
      </c>
    </row>
    <row r="26" spans="1:6" ht="12.75">
      <c r="A26" s="19"/>
      <c r="B26" s="19"/>
      <c r="D26" s="39"/>
      <c r="E26" s="39"/>
      <c r="F26" s="39"/>
    </row>
    <row r="27" spans="1:6" ht="12.75">
      <c r="A27" s="19" t="s">
        <v>29</v>
      </c>
      <c r="D27" s="41">
        <f>SUM(D22:D26)</f>
        <v>4386836</v>
      </c>
      <c r="E27" s="41">
        <v>0</v>
      </c>
      <c r="F27" s="41">
        <f>SUM(F22:F26)</f>
        <v>0</v>
      </c>
    </row>
    <row r="28" spans="1:6" ht="12.75">
      <c r="A28" s="27"/>
      <c r="B28" s="24"/>
      <c r="C28" s="24"/>
      <c r="D28" s="74"/>
      <c r="E28" s="74"/>
      <c r="F28" s="74"/>
    </row>
    <row r="29" spans="4:6" ht="12.75">
      <c r="D29" s="39"/>
      <c r="E29" s="39"/>
      <c r="F29" s="39"/>
    </row>
    <row r="30" spans="1:6" ht="12.75">
      <c r="A30" s="27" t="s">
        <v>30</v>
      </c>
      <c r="B30" s="24"/>
      <c r="C30" s="24"/>
      <c r="D30" s="42">
        <f>D16+D27</f>
        <v>67188480</v>
      </c>
      <c r="E30" s="42">
        <f>E16+E27</f>
        <v>731277.58</v>
      </c>
      <c r="F30" s="42">
        <f>F16+F27</f>
        <v>36959781.620000005</v>
      </c>
    </row>
    <row r="31" spans="1:6" ht="13.5" thickBot="1">
      <c r="A31" s="123"/>
      <c r="B31" s="123"/>
      <c r="C31" s="123"/>
      <c r="D31" s="123"/>
      <c r="E31" s="123"/>
      <c r="F31" s="123"/>
    </row>
    <row r="32" spans="1:6" ht="12.75">
      <c r="A32" s="77" t="s">
        <v>142</v>
      </c>
      <c r="B32" s="30"/>
      <c r="C32" s="30"/>
      <c r="D32" s="30"/>
      <c r="E32" s="30"/>
      <c r="F32" s="43"/>
    </row>
    <row r="33" ht="12.75">
      <c r="A33" s="71" t="s">
        <v>5</v>
      </c>
    </row>
    <row r="34" spans="5:6" ht="12.75">
      <c r="E34" s="253"/>
      <c r="F34" s="253"/>
    </row>
  </sheetData>
  <sheetProtection/>
  <mergeCells count="1">
    <mergeCell ref="E34:F34"/>
  </mergeCells>
  <hyperlinks>
    <hyperlink ref="A33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showGridLines="0" view="pageLayout" workbookViewId="0" topLeftCell="A13">
      <selection activeCell="F22" sqref="F22"/>
    </sheetView>
  </sheetViews>
  <sheetFormatPr defaultColWidth="11.421875" defaultRowHeight="15"/>
  <cols>
    <col min="1" max="1" width="11.421875" style="12" customWidth="1"/>
    <col min="2" max="2" width="18.28125" style="12" customWidth="1"/>
    <col min="3" max="3" width="13.8515625" style="12" customWidth="1"/>
    <col min="4" max="4" width="12.28125" style="12" bestFit="1" customWidth="1"/>
    <col min="5" max="5" width="11.57421875" style="12" bestFit="1" customWidth="1"/>
    <col min="6" max="6" width="12.7109375" style="12" bestFit="1" customWidth="1"/>
    <col min="7" max="16384" width="11.421875" style="12" customWidth="1"/>
  </cols>
  <sheetData>
    <row r="1" spans="1:7" ht="15">
      <c r="A1" s="14" t="s">
        <v>155</v>
      </c>
      <c r="G1" s="17"/>
    </row>
    <row r="2" ht="15">
      <c r="A2" s="14" t="s">
        <v>6</v>
      </c>
    </row>
    <row r="3" ht="15">
      <c r="A3" s="14" t="s">
        <v>47</v>
      </c>
    </row>
    <row r="4" ht="15">
      <c r="A4" s="37">
        <v>2020</v>
      </c>
    </row>
    <row r="8" spans="1:6" ht="51.75" thickBot="1">
      <c r="A8" s="122" t="s">
        <v>15</v>
      </c>
      <c r="B8" s="122" t="s">
        <v>16</v>
      </c>
      <c r="C8" s="126"/>
      <c r="D8" s="127" t="s">
        <v>9</v>
      </c>
      <c r="E8" s="137" t="s">
        <v>199</v>
      </c>
      <c r="F8" s="137" t="s">
        <v>213</v>
      </c>
    </row>
    <row r="9" spans="1:6" ht="12.75">
      <c r="A9" s="27"/>
      <c r="B9" s="24"/>
      <c r="C9" s="24"/>
      <c r="D9" s="38"/>
      <c r="E9" s="24"/>
      <c r="F9" s="27"/>
    </row>
    <row r="10" spans="2:6" ht="12.75">
      <c r="B10" s="19" t="s">
        <v>17</v>
      </c>
      <c r="D10" s="18"/>
      <c r="E10" s="24"/>
      <c r="F10" s="24"/>
    </row>
    <row r="11" spans="2:6" ht="12.75">
      <c r="B11" s="19"/>
      <c r="D11" s="18"/>
      <c r="E11" s="24"/>
      <c r="F11" s="24"/>
    </row>
    <row r="12" spans="1:6" ht="12.75">
      <c r="A12" s="28">
        <v>1</v>
      </c>
      <c r="B12" s="12" t="s">
        <v>48</v>
      </c>
      <c r="D12" s="20">
        <v>23000000</v>
      </c>
      <c r="E12" s="138">
        <v>580076.43</v>
      </c>
      <c r="F12" s="185">
        <v>4143183.43</v>
      </c>
    </row>
    <row r="13" spans="1:6" ht="12.75">
      <c r="A13" s="28">
        <v>2</v>
      </c>
      <c r="B13" s="32" t="s">
        <v>49</v>
      </c>
      <c r="D13" s="20">
        <v>24987418.28</v>
      </c>
      <c r="E13" s="138">
        <v>138012.76</v>
      </c>
      <c r="F13" s="186">
        <v>32531763.8</v>
      </c>
    </row>
    <row r="14" spans="1:6" ht="12.75">
      <c r="A14" s="28">
        <v>3</v>
      </c>
      <c r="B14" s="12" t="s">
        <v>50</v>
      </c>
      <c r="D14" s="20">
        <v>250000</v>
      </c>
      <c r="E14" s="138">
        <v>0</v>
      </c>
      <c r="F14" s="186">
        <v>89335</v>
      </c>
    </row>
    <row r="15" spans="1:6" ht="12.75">
      <c r="A15" s="28">
        <v>4</v>
      </c>
      <c r="B15" s="12" t="s">
        <v>21</v>
      </c>
      <c r="D15" s="20">
        <v>10553190.32</v>
      </c>
      <c r="E15" s="138">
        <v>0</v>
      </c>
      <c r="F15" s="186">
        <v>0</v>
      </c>
    </row>
    <row r="16" spans="1:6" ht="12.75">
      <c r="A16" s="28">
        <v>5</v>
      </c>
      <c r="B16" s="32" t="s">
        <v>51</v>
      </c>
      <c r="D16" s="20">
        <v>360999.4</v>
      </c>
      <c r="E16" s="138">
        <v>0</v>
      </c>
      <c r="F16" s="186">
        <v>0</v>
      </c>
    </row>
    <row r="17" spans="1:6" ht="12.75">
      <c r="A17" s="28"/>
      <c r="D17" s="139"/>
      <c r="E17" s="139"/>
      <c r="F17" s="187"/>
    </row>
    <row r="18" spans="1:6" ht="12.75">
      <c r="A18" s="40" t="s">
        <v>45</v>
      </c>
      <c r="D18" s="140">
        <f>SUM(D12:D17)</f>
        <v>59151608</v>
      </c>
      <c r="E18" s="140">
        <f>SUM(E12:E17)</f>
        <v>718089.1900000001</v>
      </c>
      <c r="F18" s="188">
        <f>SUM(F12:F17)</f>
        <v>36764282.230000004</v>
      </c>
    </row>
    <row r="19" spans="2:6" ht="12.75">
      <c r="B19" s="40"/>
      <c r="D19" s="139"/>
      <c r="E19" s="141"/>
      <c r="F19" s="189"/>
    </row>
    <row r="20" spans="2:6" ht="12.75">
      <c r="B20" s="40"/>
      <c r="D20" s="139"/>
      <c r="E20" s="141"/>
      <c r="F20" s="189"/>
    </row>
    <row r="21" spans="2:6" ht="12.75">
      <c r="B21" s="40"/>
      <c r="D21" s="139"/>
      <c r="E21" s="141"/>
      <c r="F21" s="189"/>
    </row>
    <row r="22" spans="1:6" ht="12.75">
      <c r="A22" s="29"/>
      <c r="B22" s="19" t="s">
        <v>24</v>
      </c>
      <c r="D22" s="139"/>
      <c r="E22" s="141"/>
      <c r="F22" s="187"/>
    </row>
    <row r="23" spans="1:6" ht="12.75">
      <c r="A23" s="29"/>
      <c r="B23" s="19"/>
      <c r="D23" s="139"/>
      <c r="E23" s="141"/>
      <c r="F23" s="187"/>
    </row>
    <row r="24" spans="1:6" ht="12.75">
      <c r="A24" s="28">
        <v>6</v>
      </c>
      <c r="B24" s="12" t="s">
        <v>36</v>
      </c>
      <c r="D24" s="138">
        <v>3649442</v>
      </c>
      <c r="E24" s="154">
        <v>5000</v>
      </c>
      <c r="F24" s="185">
        <v>2000000</v>
      </c>
    </row>
    <row r="25" spans="1:6" ht="12.75">
      <c r="A25" s="28">
        <v>7</v>
      </c>
      <c r="B25" s="12" t="s">
        <v>26</v>
      </c>
      <c r="D25" s="20">
        <v>2345830</v>
      </c>
      <c r="E25" s="141">
        <v>0</v>
      </c>
      <c r="F25" s="187">
        <v>0</v>
      </c>
    </row>
    <row r="26" spans="1:6" ht="12.75">
      <c r="A26" s="28">
        <v>8</v>
      </c>
      <c r="B26" s="12" t="s">
        <v>27</v>
      </c>
      <c r="D26" s="20">
        <v>46600</v>
      </c>
      <c r="E26" s="141">
        <v>0</v>
      </c>
      <c r="F26" s="187">
        <v>0</v>
      </c>
    </row>
    <row r="27" spans="1:6" ht="12.75">
      <c r="A27" s="28">
        <v>9</v>
      </c>
      <c r="B27" s="12" t="s">
        <v>28</v>
      </c>
      <c r="D27" s="20">
        <v>1995000</v>
      </c>
      <c r="E27" s="141">
        <v>4057.95</v>
      </c>
      <c r="F27" s="186">
        <v>1205318.09</v>
      </c>
    </row>
    <row r="28" spans="1:6" ht="12.75">
      <c r="A28" s="27"/>
      <c r="B28" s="27"/>
      <c r="C28" s="24"/>
      <c r="D28" s="142"/>
      <c r="E28" s="141"/>
      <c r="F28" s="189"/>
    </row>
    <row r="29" spans="1:6" ht="12.75">
      <c r="A29" s="19" t="s">
        <v>29</v>
      </c>
      <c r="D29" s="140">
        <f>SUM(D24:D28)</f>
        <v>8036872</v>
      </c>
      <c r="E29" s="145">
        <f>SUM(E24:E28)</f>
        <v>9057.95</v>
      </c>
      <c r="F29" s="190">
        <f>SUM(F24:F28)</f>
        <v>3205318.09</v>
      </c>
    </row>
    <row r="30" spans="1:6" ht="12.75">
      <c r="A30" s="19"/>
      <c r="D30" s="139"/>
      <c r="E30" s="143"/>
      <c r="F30" s="189"/>
    </row>
    <row r="31" spans="4:6" ht="12.75">
      <c r="D31" s="139"/>
      <c r="E31" s="141"/>
      <c r="F31" s="189"/>
    </row>
    <row r="32" spans="1:6" ht="12.75">
      <c r="A32" s="27" t="s">
        <v>30</v>
      </c>
      <c r="B32" s="24"/>
      <c r="C32" s="24"/>
      <c r="D32" s="144">
        <f>D18+D29</f>
        <v>67188480</v>
      </c>
      <c r="E32" s="144">
        <f>SUM(E18+E29)</f>
        <v>727147.14</v>
      </c>
      <c r="F32" s="191">
        <f>F18+F29</f>
        <v>39969600.32000001</v>
      </c>
    </row>
    <row r="33" spans="1:6" ht="13.5" thickBot="1">
      <c r="A33" s="123"/>
      <c r="B33" s="123"/>
      <c r="C33" s="123"/>
      <c r="D33" s="123"/>
      <c r="E33" s="123"/>
      <c r="F33" s="123"/>
    </row>
    <row r="34" spans="1:6" ht="12.75">
      <c r="A34" s="77" t="s">
        <v>142</v>
      </c>
      <c r="B34" s="30"/>
      <c r="C34" s="30"/>
      <c r="D34" s="30"/>
      <c r="E34" s="30"/>
      <c r="F34" s="30"/>
    </row>
    <row r="35" ht="12.75">
      <c r="A35" s="71" t="s">
        <v>5</v>
      </c>
    </row>
  </sheetData>
  <sheetProtection/>
  <hyperlinks>
    <hyperlink ref="A35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ignoredErrors>
    <ignoredError sqref="E32" formula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55"/>
  <sheetViews>
    <sheetView showGridLines="0" view="pageLayout" workbookViewId="0" topLeftCell="A7">
      <selection activeCell="C15" sqref="C15"/>
    </sheetView>
  </sheetViews>
  <sheetFormatPr defaultColWidth="11.421875" defaultRowHeight="15"/>
  <cols>
    <col min="1" max="1" width="16.7109375" style="12" customWidth="1"/>
    <col min="2" max="2" width="14.57421875" style="12" bestFit="1" customWidth="1"/>
    <col min="3" max="3" width="15.421875" style="12" bestFit="1" customWidth="1"/>
    <col min="4" max="4" width="13.421875" style="12" bestFit="1" customWidth="1"/>
    <col min="5" max="5" width="14.57421875" style="12" bestFit="1" customWidth="1"/>
    <col min="6" max="16384" width="11.421875" style="12" customWidth="1"/>
  </cols>
  <sheetData>
    <row r="1" spans="1:6" ht="15.75">
      <c r="A1" s="47" t="s">
        <v>165</v>
      </c>
      <c r="F1" s="17"/>
    </row>
    <row r="3" ht="15">
      <c r="A3" s="14" t="s">
        <v>166</v>
      </c>
    </row>
    <row r="4" ht="15">
      <c r="A4" s="37" t="s">
        <v>237</v>
      </c>
    </row>
    <row r="6" spans="1:5" ht="12.75">
      <c r="A6" s="254" t="s">
        <v>8</v>
      </c>
      <c r="B6" s="254" t="s">
        <v>91</v>
      </c>
      <c r="C6" s="254" t="s">
        <v>92</v>
      </c>
      <c r="D6" s="254" t="s">
        <v>93</v>
      </c>
      <c r="E6" s="254" t="s">
        <v>94</v>
      </c>
    </row>
    <row r="7" spans="1:5" ht="13.5" thickBot="1">
      <c r="A7" s="255"/>
      <c r="B7" s="255"/>
      <c r="C7" s="255"/>
      <c r="D7" s="255"/>
      <c r="E7" s="255"/>
    </row>
    <row r="8" spans="1:5" ht="12.75">
      <c r="A8" s="52"/>
      <c r="B8" s="52"/>
      <c r="C8" s="52"/>
      <c r="D8" s="52"/>
      <c r="E8" s="52"/>
    </row>
    <row r="9" spans="1:5" ht="12.75">
      <c r="A9" s="48">
        <v>1990</v>
      </c>
      <c r="B9" s="53">
        <v>19203</v>
      </c>
      <c r="C9" s="53">
        <v>313019</v>
      </c>
      <c r="D9" s="53">
        <v>2001</v>
      </c>
      <c r="E9" s="53">
        <v>1869</v>
      </c>
    </row>
    <row r="10" spans="1:5" ht="12.75">
      <c r="A10" s="48">
        <v>1991</v>
      </c>
      <c r="B10" s="53">
        <v>19203</v>
      </c>
      <c r="C10" s="53"/>
      <c r="D10" s="53">
        <v>2103</v>
      </c>
      <c r="E10" s="53">
        <v>1963</v>
      </c>
    </row>
    <row r="11" spans="1:5" ht="12.75">
      <c r="A11" s="48">
        <v>1992</v>
      </c>
      <c r="B11" s="53">
        <v>19775</v>
      </c>
      <c r="C11" s="53"/>
      <c r="D11" s="53">
        <v>2520</v>
      </c>
      <c r="E11" s="53">
        <v>2362</v>
      </c>
    </row>
    <row r="12" spans="1:5" ht="12.75">
      <c r="A12" s="48">
        <v>1993</v>
      </c>
      <c r="B12" s="53">
        <v>20011</v>
      </c>
      <c r="C12" s="53"/>
      <c r="D12" s="53">
        <v>2705</v>
      </c>
      <c r="E12" s="53">
        <v>2705</v>
      </c>
    </row>
    <row r="13" spans="1:5" ht="12.75">
      <c r="A13" s="48">
        <v>1994</v>
      </c>
      <c r="B13" s="53">
        <v>22219</v>
      </c>
      <c r="C13" s="53"/>
      <c r="D13" s="53">
        <v>4892</v>
      </c>
      <c r="E13" s="53">
        <v>4799</v>
      </c>
    </row>
    <row r="14" spans="1:5" ht="12.75">
      <c r="A14" s="48">
        <v>1995</v>
      </c>
      <c r="B14" s="53">
        <v>23219</v>
      </c>
      <c r="C14" s="53"/>
      <c r="D14" s="53">
        <v>5242</v>
      </c>
      <c r="E14" s="53">
        <v>4907</v>
      </c>
    </row>
    <row r="15" spans="1:5" ht="12.75">
      <c r="A15" s="48">
        <v>1996</v>
      </c>
      <c r="B15" s="53">
        <v>23892</v>
      </c>
      <c r="C15" s="53"/>
      <c r="D15" s="53">
        <v>5626</v>
      </c>
      <c r="E15" s="53">
        <v>5322</v>
      </c>
    </row>
    <row r="16" spans="1:5" ht="12.75">
      <c r="A16" s="48">
        <v>1997</v>
      </c>
      <c r="B16" s="53">
        <v>24760</v>
      </c>
      <c r="C16" s="53"/>
      <c r="D16" s="53">
        <v>5931</v>
      </c>
      <c r="E16" s="53">
        <v>5878</v>
      </c>
    </row>
    <row r="17" spans="1:5" ht="12.75">
      <c r="A17" s="48">
        <v>1998</v>
      </c>
      <c r="B17" s="53">
        <v>25060</v>
      </c>
      <c r="C17" s="53"/>
      <c r="D17" s="53">
        <v>6506</v>
      </c>
      <c r="E17" s="53">
        <v>6455</v>
      </c>
    </row>
    <row r="18" spans="1:5" ht="12.75">
      <c r="A18" s="48">
        <v>1999</v>
      </c>
      <c r="B18" s="53">
        <v>28314</v>
      </c>
      <c r="C18" s="53"/>
      <c r="D18" s="53">
        <v>6941</v>
      </c>
      <c r="E18" s="53">
        <v>6463</v>
      </c>
    </row>
    <row r="19" spans="1:5" ht="12.75">
      <c r="A19" s="48">
        <v>2000</v>
      </c>
      <c r="B19" s="53">
        <v>28304</v>
      </c>
      <c r="C19" s="53"/>
      <c r="D19" s="53">
        <v>7534</v>
      </c>
      <c r="E19" s="53">
        <v>7477</v>
      </c>
    </row>
    <row r="20" spans="1:5" ht="12.75">
      <c r="A20" s="48">
        <v>2001</v>
      </c>
      <c r="B20" s="53">
        <v>28637</v>
      </c>
      <c r="C20" s="53"/>
      <c r="D20" s="53">
        <v>7510</v>
      </c>
      <c r="E20" s="53">
        <v>7051</v>
      </c>
    </row>
    <row r="21" spans="1:5" ht="12.75">
      <c r="A21" s="48">
        <v>2002</v>
      </c>
      <c r="B21" s="53">
        <v>31573</v>
      </c>
      <c r="C21" s="53"/>
      <c r="D21" s="53">
        <v>8926</v>
      </c>
      <c r="E21" s="53">
        <v>8885</v>
      </c>
    </row>
    <row r="22" spans="1:5" ht="12.75">
      <c r="A22" s="48">
        <v>2003</v>
      </c>
      <c r="B22" s="53">
        <v>34299</v>
      </c>
      <c r="C22" s="53"/>
      <c r="D22" s="53">
        <v>10470</v>
      </c>
      <c r="E22" s="53">
        <v>10450</v>
      </c>
    </row>
    <row r="23" spans="1:5" ht="12.75">
      <c r="A23" s="48">
        <v>2004</v>
      </c>
      <c r="B23" s="53">
        <v>32500</v>
      </c>
      <c r="C23" s="53"/>
      <c r="D23" s="53">
        <v>9569</v>
      </c>
      <c r="E23" s="53">
        <v>9547</v>
      </c>
    </row>
    <row r="24" spans="1:5" ht="12.75">
      <c r="A24" s="48">
        <v>2005</v>
      </c>
      <c r="B24" s="53">
        <v>37032</v>
      </c>
      <c r="C24" s="54"/>
      <c r="D24" s="54"/>
      <c r="E24" s="53"/>
    </row>
    <row r="25" spans="1:5" ht="12.75">
      <c r="A25" s="48">
        <v>2006</v>
      </c>
      <c r="B25" s="53">
        <v>37708</v>
      </c>
      <c r="C25" s="54"/>
      <c r="D25" s="54"/>
      <c r="E25" s="53"/>
    </row>
    <row r="26" spans="1:5" ht="12.75">
      <c r="A26" s="48">
        <v>2007</v>
      </c>
      <c r="B26" s="53">
        <v>38306</v>
      </c>
      <c r="C26" s="55" t="s">
        <v>95</v>
      </c>
      <c r="D26" s="54"/>
      <c r="E26" s="53"/>
    </row>
    <row r="27" spans="1:5" ht="12.75">
      <c r="A27" s="46">
        <v>2008</v>
      </c>
      <c r="B27" s="56">
        <v>38849</v>
      </c>
      <c r="C27" s="73">
        <v>72</v>
      </c>
      <c r="D27" s="24"/>
      <c r="E27" s="56"/>
    </row>
    <row r="28" spans="1:5" ht="12.75">
      <c r="A28" s="46">
        <v>2009</v>
      </c>
      <c r="B28" s="56">
        <v>41395</v>
      </c>
      <c r="C28" s="55">
        <v>75</v>
      </c>
      <c r="D28" s="55"/>
      <c r="E28" s="56"/>
    </row>
    <row r="29" spans="1:5" ht="12.75">
      <c r="A29" s="46">
        <v>2010</v>
      </c>
      <c r="B29" s="56">
        <v>42710</v>
      </c>
      <c r="C29" s="56">
        <v>74</v>
      </c>
      <c r="D29" s="56"/>
      <c r="E29" s="56"/>
    </row>
    <row r="30" spans="1:5" ht="12.75">
      <c r="A30" s="46">
        <v>2011</v>
      </c>
      <c r="B30" s="56">
        <v>43224</v>
      </c>
      <c r="C30" s="56">
        <v>28</v>
      </c>
      <c r="D30" s="56"/>
      <c r="E30" s="56"/>
    </row>
    <row r="31" spans="1:5" ht="12.75">
      <c r="A31" s="46">
        <v>2012</v>
      </c>
      <c r="B31" s="56">
        <v>43375</v>
      </c>
      <c r="C31" s="56">
        <v>15</v>
      </c>
      <c r="D31" s="56"/>
      <c r="E31" s="56"/>
    </row>
    <row r="32" spans="1:5" ht="12.75">
      <c r="A32" s="46">
        <v>2013</v>
      </c>
      <c r="B32" s="57">
        <v>44146</v>
      </c>
      <c r="C32" s="56">
        <v>34</v>
      </c>
      <c r="D32" s="56"/>
      <c r="E32" s="56"/>
    </row>
    <row r="33" spans="1:5" ht="12.75">
      <c r="A33" s="46">
        <v>2014</v>
      </c>
      <c r="B33" s="57">
        <v>43384</v>
      </c>
      <c r="C33" s="56">
        <v>35</v>
      </c>
      <c r="D33" s="56"/>
      <c r="E33" s="56"/>
    </row>
    <row r="34" spans="1:5" ht="12.75">
      <c r="A34" s="46">
        <v>2015</v>
      </c>
      <c r="B34" s="57">
        <v>43334</v>
      </c>
      <c r="C34" s="56">
        <v>48</v>
      </c>
      <c r="D34" s="24"/>
      <c r="E34" s="56"/>
    </row>
    <row r="35" spans="1:4" ht="12" customHeight="1">
      <c r="A35" s="46">
        <v>2016</v>
      </c>
      <c r="B35" s="57">
        <v>43640</v>
      </c>
      <c r="C35" s="56">
        <v>48</v>
      </c>
      <c r="D35" s="56"/>
    </row>
    <row r="36" spans="1:4" ht="12.75">
      <c r="A36" s="46">
        <v>2017</v>
      </c>
      <c r="B36" s="57">
        <v>44093</v>
      </c>
      <c r="C36" s="56">
        <v>48</v>
      </c>
      <c r="D36" s="56"/>
    </row>
    <row r="37" spans="1:5" s="150" customFormat="1" ht="12.75">
      <c r="A37" s="46">
        <v>2018</v>
      </c>
      <c r="B37" s="57">
        <v>44467</v>
      </c>
      <c r="C37" s="56">
        <v>48</v>
      </c>
      <c r="D37" s="56"/>
      <c r="E37" s="46"/>
    </row>
    <row r="38" spans="1:5" s="150" customFormat="1" ht="13.5" thickBot="1">
      <c r="A38" s="192">
        <v>2019</v>
      </c>
      <c r="B38" s="193">
        <v>44653</v>
      </c>
      <c r="C38" s="193">
        <v>48</v>
      </c>
      <c r="D38" s="183"/>
      <c r="E38" s="182"/>
    </row>
    <row r="39" spans="1:5" s="150" customFormat="1" ht="12.75">
      <c r="A39" s="77" t="s">
        <v>142</v>
      </c>
      <c r="B39" s="57"/>
      <c r="C39" s="56"/>
      <c r="D39" s="56"/>
      <c r="E39" s="46"/>
    </row>
    <row r="40" ht="12.75">
      <c r="A40" s="71" t="s">
        <v>5</v>
      </c>
    </row>
    <row r="43" ht="24.75" customHeight="1"/>
    <row r="44" ht="14.25" customHeight="1"/>
    <row r="55" spans="4:5" ht="12.75">
      <c r="D55" s="253"/>
      <c r="E55" s="253"/>
    </row>
  </sheetData>
  <sheetProtection/>
  <mergeCells count="6">
    <mergeCell ref="D55:E55"/>
    <mergeCell ref="A6:A7"/>
    <mergeCell ref="B6:B7"/>
    <mergeCell ref="C6:C7"/>
    <mergeCell ref="D6:D7"/>
    <mergeCell ref="E6:E7"/>
  </mergeCells>
  <hyperlinks>
    <hyperlink ref="A40" location="Index!A1" display="Índex"/>
  </hyperlinks>
  <printOptions/>
  <pageMargins left="0.7" right="0.7" top="1.0104166666666667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